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heets/sheet1.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fishal3\Desktop\"/>
    </mc:Choice>
  </mc:AlternateContent>
  <bookViews>
    <workbookView xWindow="0" yWindow="0" windowWidth="28800" windowHeight="11835" activeTab="1"/>
  </bookViews>
  <sheets>
    <sheet name="Project 3" sheetId="1" r:id="rId1"/>
    <sheet name="Part 1" sheetId="2" r:id="rId2"/>
    <sheet name="Part 2" sheetId="3" r:id="rId3"/>
    <sheet name="Part 3" sheetId="9" r:id="rId4"/>
    <sheet name="Simple Reg- Meals" sheetId="4" r:id="rId5"/>
    <sheet name="Scattergraph-Meals" sheetId="5" r:id="rId6"/>
  </sheets>
  <calcPr calcId="152511"/>
</workbook>
</file>

<file path=xl/calcChain.xml><?xml version="1.0" encoding="utf-8"?>
<calcChain xmlns="http://schemas.openxmlformats.org/spreadsheetml/2006/main">
  <c r="D15" i="2" l="1"/>
  <c r="C14" i="2"/>
  <c r="G15" i="9"/>
  <c r="F15" i="9"/>
  <c r="C55" i="3"/>
  <c r="G52" i="2"/>
  <c r="B52" i="2"/>
  <c r="I51" i="2"/>
  <c r="I50" i="2"/>
  <c r="I48" i="2"/>
  <c r="I47" i="2"/>
  <c r="G46" i="2"/>
  <c r="I45" i="2"/>
  <c r="I44" i="2"/>
  <c r="E44" i="2"/>
  <c r="H44" i="2" s="1"/>
  <c r="D32" i="2"/>
  <c r="G48" i="2"/>
  <c r="G47" i="2"/>
  <c r="D11" i="2"/>
  <c r="C10" i="2"/>
  <c r="J44" i="2" l="1"/>
  <c r="G49" i="2"/>
  <c r="D47" i="2" s="1"/>
</calcChain>
</file>

<file path=xl/comments1.xml><?xml version="1.0" encoding="utf-8"?>
<comments xmlns="http://schemas.openxmlformats.org/spreadsheetml/2006/main">
  <authors>
    <author>Cindy</author>
  </authors>
  <commentList>
    <comment ref="D22" authorId="0" shapeId="0">
      <text>
        <r>
          <rPr>
            <b/>
            <sz val="9"/>
            <color indexed="81"/>
            <rFont val="Tahoma"/>
            <family val="2"/>
          </rPr>
          <t>Guidance:</t>
        </r>
        <r>
          <rPr>
            <sz val="9"/>
            <color indexed="81"/>
            <rFont val="Tahoma"/>
            <family val="2"/>
          </rPr>
          <t xml:space="preserve">
Look at exhibit 5-2 on page 168
</t>
        </r>
      </text>
    </comment>
    <comment ref="D32" authorId="0" shapeId="0">
      <text>
        <r>
          <rPr>
            <b/>
            <sz val="9"/>
            <color indexed="81"/>
            <rFont val="Tahoma"/>
            <family val="2"/>
          </rPr>
          <t>Guidance:</t>
        </r>
        <r>
          <rPr>
            <sz val="9"/>
            <color indexed="81"/>
            <rFont val="Tahoma"/>
            <family val="2"/>
          </rPr>
          <t xml:space="preserve">
Make sure you are using cell references, by referencing the cells above.
</t>
        </r>
      </text>
    </comment>
  </commentList>
</comments>
</file>

<file path=xl/comments2.xml><?xml version="1.0" encoding="utf-8"?>
<comments xmlns="http://schemas.openxmlformats.org/spreadsheetml/2006/main">
  <authors>
    <author xml:space="preserve"> Cindy Nye</author>
  </authors>
  <commentList>
    <comment ref="C55" authorId="0" shapeId="0">
      <text>
        <r>
          <rPr>
            <b/>
            <sz val="8"/>
            <color indexed="81"/>
            <rFont val="Tahoma"/>
            <family val="2"/>
          </rPr>
          <t xml:space="preserve"> Guidance:</t>
        </r>
        <r>
          <rPr>
            <sz val="8"/>
            <color indexed="81"/>
            <rFont val="Tahoma"/>
            <family val="2"/>
          </rPr>
          <t xml:space="preserve">
I have estimated the  overhead costs using the simple regression table output and the estimated cost driver level.  Please click on the cell with my answer and you will see that I have referenced the simple regression output worksheet that uses meals as the independent variable.</t>
        </r>
      </text>
    </comment>
  </commentList>
</comments>
</file>

<file path=xl/sharedStrings.xml><?xml version="1.0" encoding="utf-8"?>
<sst xmlns="http://schemas.openxmlformats.org/spreadsheetml/2006/main" count="220" uniqueCount="186">
  <si>
    <r>
      <t xml:space="preserve">Name:  </t>
    </r>
    <r>
      <rPr>
        <b/>
        <sz val="10"/>
        <color indexed="10"/>
        <rFont val="Arial"/>
        <family val="2"/>
      </rPr>
      <t>TYPE in your name here</t>
    </r>
  </si>
  <si>
    <t xml:space="preserve">You should always verify that your project file has been uploaded correctly.  Remember it is your </t>
  </si>
  <si>
    <t>responsibility to take the time to verify that your file has uploaded correctly.  If there are problems, please contact me immediately.</t>
  </si>
  <si>
    <t>You will be graded on the accuracy of your answer and the usage of excel.</t>
  </si>
  <si>
    <t>You must use excel cell referencing in all of your calculations and use the data analysis tool in  development of your regression tables.</t>
  </si>
  <si>
    <t>Grading Rubric: I will take off 10 pts. if you do not use the excel application appropriately.</t>
  </si>
  <si>
    <t>Part 2 Worth  10 pts.  Simple regression worth 2 1/2 pts., Scattergraph 2 pts., Multiple regression 2 1/2 pts., each estimation worth 1 pt. each, and comments 1 pt.</t>
  </si>
  <si>
    <t>1.  Analyze manufacturing overhead</t>
  </si>
  <si>
    <t>2.  Develop a comparison of application of manufacturing overhead using a traditional and an ABC approach.</t>
  </si>
  <si>
    <t>3.  Recommend a course of action on how to apply manufacturing overhead.</t>
  </si>
  <si>
    <t xml:space="preserve">4.  Develop scattergraphs, simple regression output tables, and multiple output table. </t>
  </si>
  <si>
    <t>5.  Develop cost estimation based on your regression analysis.</t>
  </si>
  <si>
    <t>6.  Analyze results and recommend the best approach for the cost estimation.</t>
  </si>
  <si>
    <t>Part 1</t>
  </si>
  <si>
    <t>Industries Inc. manufactures 2 products: A and B.  A review of the company's accounting records revealed the following per-unit costs and production volume:</t>
  </si>
  <si>
    <t>Product A</t>
  </si>
  <si>
    <t>Product B</t>
  </si>
  <si>
    <t>Production volume(units)</t>
  </si>
  <si>
    <t>Direct labor hours used</t>
  </si>
  <si>
    <t>Direct material cost per unit</t>
  </si>
  <si>
    <t>Direct Labor cost: $14 per hour</t>
  </si>
  <si>
    <t>2 hours at $14</t>
  </si>
  <si>
    <t>3 hours at $14</t>
  </si>
  <si>
    <t>Manufacturing overhead</t>
  </si>
  <si>
    <t>Manufacturing overhead is budgeted at :</t>
  </si>
  <si>
    <t>Required:</t>
  </si>
  <si>
    <t>a.  Using direct labor hours as the base for assigning manufacturing overhead cost to products, compute the direct labor needed and the  predetermined overhead rate using direct labor hours.</t>
  </si>
  <si>
    <t>Direct labor hours, budget hours</t>
  </si>
  <si>
    <t>Total direct labor hours</t>
  </si>
  <si>
    <t>Predetermined Overhead 
rate</t>
  </si>
  <si>
    <t>per direct labor hour</t>
  </si>
  <si>
    <t>b.  Using the predetermined overhead rate you determined in "a" above, determine the unit product cost of each product.</t>
  </si>
  <si>
    <t>Hint:  Don't forget that unit product cost includes direct material, direct labor, and Manufacturing overhead. Don't make this complicated, since the numbers are already there for you.</t>
  </si>
  <si>
    <t>Direct labor cost per unit</t>
  </si>
  <si>
    <t>Manufacturing overhead  per unit</t>
  </si>
  <si>
    <t>Total product cost per unit</t>
  </si>
  <si>
    <t>c.  You are a recent hire to Industries Inc. and you have made it known that you just recently completed an MBA program that had a management accounting</t>
  </si>
  <si>
    <t>course that taught you about another costing system that might be appropriate.  During a meeting, you suggested that an ABC system might be a more</t>
  </si>
  <si>
    <t>accurate costing system.  Management has asked you to recompute the unit cost using the ABC costing approach, since the company is showing declining profits.</t>
  </si>
  <si>
    <t>First complete the following chart that is set up like exhibit 5-7 on page 173, and there is a more detailed explanation of the 3 step calculation approach example</t>
  </si>
  <si>
    <t>on page 172 exhibit 5-6.  I have highlighted the columns in red you need to complete and I have started the table to guide you.</t>
  </si>
  <si>
    <t xml:space="preserve">Activity </t>
  </si>
  <si>
    <t>Activity Cost pool</t>
  </si>
  <si>
    <t>Cost driver</t>
  </si>
  <si>
    <t>Cost Driver Quantity</t>
  </si>
  <si>
    <t>Pool rate</t>
  </si>
  <si>
    <t>Product line</t>
  </si>
  <si>
    <t>Cost driver
quantity for  product line</t>
  </si>
  <si>
    <t>Activity cost
for product line</t>
  </si>
  <si>
    <t>Product 
line
production
volume</t>
  </si>
  <si>
    <t>Activity cost per unit 
of product</t>
  </si>
  <si>
    <t>Setups</t>
  </si>
  <si>
    <t>Number of setups</t>
  </si>
  <si>
    <t>Total</t>
  </si>
  <si>
    <t>General Factory</t>
  </si>
  <si>
    <t>Direct labor hours</t>
  </si>
  <si>
    <t>Machine processing</t>
  </si>
  <si>
    <t>Machine hours</t>
  </si>
  <si>
    <t>Grand Total</t>
  </si>
  <si>
    <t xml:space="preserve">d.  Complete the following table to determine the unit product costs from ABC, just like the exhibit 5-8 on page 174. </t>
  </si>
  <si>
    <t>Total direct costs per unit</t>
  </si>
  <si>
    <t>Manufacturing overhead(based on ABC)</t>
  </si>
  <si>
    <t>Total ABC overhead cost per unit</t>
  </si>
  <si>
    <t>e. Write a short  report (at least 75 words) that identifies factors that may account for the company's declining profits.</t>
  </si>
  <si>
    <t>Part 2</t>
  </si>
  <si>
    <r>
      <t xml:space="preserve">for chapter 6 </t>
    </r>
    <r>
      <rPr>
        <b/>
        <sz val="10"/>
        <rFont val="Arial"/>
        <family val="2"/>
      </rPr>
      <t>before</t>
    </r>
    <r>
      <rPr>
        <sz val="10"/>
        <rFont val="Arial"/>
        <family val="2"/>
      </rPr>
      <t xml:space="preserve"> attempting this problem.  I have  an audio step by step excel explanation</t>
    </r>
  </si>
  <si>
    <t xml:space="preserve">It would be good practice for you to try to prepare the demonstration problem  using my tutorial before attempting to solve this problem. </t>
  </si>
  <si>
    <t>This project focuses on chapter 6, but ties in chapter 5 by trying to choose an independent variable that relates to the cost we are trying to measure.</t>
  </si>
  <si>
    <t>Food services company is looking at the costs involved with their catering services.</t>
  </si>
  <si>
    <t>In the past the company has used meals produced as the cost driver for Overhead costs, but you have been recently</t>
  </si>
  <si>
    <t>hired as a consultant and have decided to use your new MBA skills to make a recommendation to management on what should be the cost driver(s) for</t>
  </si>
  <si>
    <t>overhead costs.  You have decided to include number of deliveries  in your analysis, too.</t>
  </si>
  <si>
    <t>Month</t>
  </si>
  <si>
    <t>Deliveries</t>
  </si>
  <si>
    <t>Meals
produced</t>
  </si>
  <si>
    <t>Total 
Overhead
Cost</t>
  </si>
  <si>
    <r>
      <t>Do</t>
    </r>
    <r>
      <rPr>
        <b/>
        <sz val="10"/>
        <color indexed="10"/>
        <rFont val="Arial"/>
        <family val="2"/>
      </rPr>
      <t xml:space="preserve"> not</t>
    </r>
    <r>
      <rPr>
        <sz val="10"/>
        <color indexed="10"/>
        <rFont val="Arial"/>
        <family val="2"/>
      </rPr>
      <t xml:space="preserve"> retype the information above.  You should use this sheet as your data sheet and your solution should be on separate worksheets.</t>
    </r>
  </si>
  <si>
    <t xml:space="preserve">When you have completed the requirements you should have this data sheet, 2-simple regression tables, 1-multiple regression table, </t>
  </si>
  <si>
    <t>and 2-scattergraphs when you are done. I already did a simple regression and scattergraph using meals produced as the independent variable  for you.</t>
  </si>
  <si>
    <r>
      <t xml:space="preserve">1.  Prepare 2 scattergraphs and 2 simple regression analyses***** to estimate the  Overhead costs using </t>
    </r>
    <r>
      <rPr>
        <b/>
        <sz val="10"/>
        <rFont val="Arial"/>
        <family val="2"/>
      </rPr>
      <t>each</t>
    </r>
    <r>
      <rPr>
        <sz val="10"/>
        <rFont val="Arial"/>
        <family val="2"/>
      </rPr>
      <t xml:space="preserve"> of the</t>
    </r>
  </si>
  <si>
    <r>
      <t xml:space="preserve">cost drivers above.  </t>
    </r>
    <r>
      <rPr>
        <sz val="10"/>
        <color indexed="10"/>
        <rFont val="Arial"/>
        <family val="2"/>
      </rPr>
      <t xml:space="preserve">Make sure you show the equation of the line </t>
    </r>
    <r>
      <rPr>
        <b/>
        <sz val="10"/>
        <color indexed="10"/>
        <rFont val="Arial"/>
        <family val="2"/>
      </rPr>
      <t>and</t>
    </r>
    <r>
      <rPr>
        <sz val="10"/>
        <color indexed="10"/>
        <rFont val="Arial"/>
        <family val="2"/>
      </rPr>
      <t xml:space="preserve"> R-squared on each of your scattergraphs.</t>
    </r>
  </si>
  <si>
    <t>I have gone ahead and developed the simple regression table and the scattergraph using Meals produced as the cost driver (I.e. independent variable)</t>
  </si>
  <si>
    <t>You do not need to redo these, but you may want to use these as a verification that you know how to develop a scattergraph and a simple regression table.</t>
  </si>
  <si>
    <t xml:space="preserve">The output and chart for your simple regression should be on separate sheets that should be named appropriately. </t>
  </si>
  <si>
    <t>Type the equation of the line under the regression output on each of the simple regression worksheets.</t>
  </si>
  <si>
    <t xml:space="preserve">To make a scattergraph with data from nonadjacent columns highlight the X data (i.e. independent variable-cost driver) first and then hold down the </t>
  </si>
  <si>
    <t>control  (ctrl) key and highlight the Y data (i.e. the dependent variable-cost).</t>
  </si>
  <si>
    <t>If you have done your scattergraphs correctly the equation of the line and the R-squared should match the output you have on your regression table.</t>
  </si>
  <si>
    <t>(i.e. R-squared, Intercept, and X Variable.) Hint: the Y(dependent) variable is the same in all your scattergraphs and regression analyses.</t>
  </si>
  <si>
    <r>
      <t>2.  Prepare a multiple regression table</t>
    </r>
    <r>
      <rPr>
        <sz val="10"/>
        <color indexed="10"/>
        <rFont val="Arial"/>
        <family val="2"/>
      </rPr>
      <t xml:space="preserve"> the</t>
    </r>
    <r>
      <rPr>
        <sz val="10"/>
        <rFont val="Arial"/>
        <family val="2"/>
      </rPr>
      <t xml:space="preserve"> 2 independent variables-Deliveries and meals produced. Do not try to prepare a scattergraph, since you can make a chart with multiple X's.</t>
    </r>
  </si>
  <si>
    <t>Using the output from the multiple regression, give the equation to estimate  overhead costs in terms of these 2 cost drivers.   Excel reads left to right, so X1 will be Deliveries and X2 will be meals produced.</t>
  </si>
  <si>
    <t>Type out the equation of the line on your multiple regression worksheet.</t>
  </si>
  <si>
    <t>3.  Assuming the following level of cost-driver volume, what is the estimated  overhead</t>
  </si>
  <si>
    <t xml:space="preserve">cost using simple regression for each of the cost drivers and using multiple regression to estimate the cost of overhead.  You should have </t>
  </si>
  <si>
    <t>3 computations for this answer (you need to determine 2 since I have calculated the first one for you).</t>
  </si>
  <si>
    <r>
      <rPr>
        <b/>
        <sz val="10"/>
        <rFont val="Arial"/>
        <family val="2"/>
      </rPr>
      <t>Your calculation should only use cell references</t>
    </r>
    <r>
      <rPr>
        <sz val="10"/>
        <rFont val="Arial"/>
        <family val="2"/>
      </rPr>
      <t>, since you should be estimated the cost by referencing the cost drivers below and the output from the regression tables.</t>
    </r>
  </si>
  <si>
    <t>Cost Drivers (independent variables):</t>
  </si>
  <si>
    <t>Meals produced</t>
  </si>
  <si>
    <t>Solution:</t>
  </si>
  <si>
    <t>Meals Produced</t>
  </si>
  <si>
    <t>Answer:</t>
  </si>
  <si>
    <t>You need to answer:</t>
  </si>
  <si>
    <t>Multiple regression</t>
  </si>
  <si>
    <t>4.  Using the simple and multiple regression analyses above, what  would you recommend</t>
  </si>
  <si>
    <t>to estimate the  Overhead Costs?  Why?  Make sure you discuss the Coefficient of Determination in your response.  Your comments should be at least 75 words.</t>
  </si>
  <si>
    <t>SUMMARY OUTPUT</t>
  </si>
  <si>
    <t>Regression Statistics</t>
  </si>
  <si>
    <t>Multiple R</t>
  </si>
  <si>
    <t>R Square</t>
  </si>
  <si>
    <t>Adjusted R Square</t>
  </si>
  <si>
    <t>Standard Error</t>
  </si>
  <si>
    <t>Observations</t>
  </si>
  <si>
    <t>ANOVA</t>
  </si>
  <si>
    <t>df</t>
  </si>
  <si>
    <t>SS</t>
  </si>
  <si>
    <t>MS</t>
  </si>
  <si>
    <t>F</t>
  </si>
  <si>
    <t>Significance F</t>
  </si>
  <si>
    <t>Regression</t>
  </si>
  <si>
    <t>Residual</t>
  </si>
  <si>
    <t>Coefficients</t>
  </si>
  <si>
    <t>t Stat</t>
  </si>
  <si>
    <t>P-value</t>
  </si>
  <si>
    <t>Lower 95%</t>
  </si>
  <si>
    <t>Upper 95%</t>
  </si>
  <si>
    <t>Lower 95.0%</t>
  </si>
  <si>
    <t>Upper 95.0%</t>
  </si>
  <si>
    <t>Intercept</t>
  </si>
  <si>
    <t>X Variable 1</t>
  </si>
  <si>
    <t>Y=31261.39+2.74X</t>
  </si>
  <si>
    <t>X=Meals</t>
  </si>
  <si>
    <r>
      <t xml:space="preserve">Please use this template provided  to solve project 3 which has </t>
    </r>
    <r>
      <rPr>
        <b/>
        <sz val="10"/>
        <rFont val="Arial"/>
        <family val="2"/>
      </rPr>
      <t>3 parts on separate worksheets</t>
    </r>
    <r>
      <rPr>
        <sz val="10"/>
        <rFont val="Arial"/>
        <family val="2"/>
      </rPr>
      <t xml:space="preserve"> and save your file using your first initial, last name, and project 3</t>
    </r>
  </si>
  <si>
    <t>Upload your solution to the project 3 link.   Make sure you type your name in cell A2</t>
  </si>
  <si>
    <t>Project  3</t>
  </si>
  <si>
    <t xml:space="preserve">The project solution is worth a total of 20 pts.  </t>
  </si>
  <si>
    <t>I have a demonstration  exercise that demonstrates the traditional and the ABC method for allocating MOH  and an audio PowerPoint of this process.</t>
  </si>
  <si>
    <t>in the chapter 5 folder and an extensive regression demonstration in the chapter 6 folder.</t>
  </si>
  <si>
    <t>Also, there is support material on cost-profit-volume analysis in the chapter 7 folder.</t>
  </si>
  <si>
    <t>Part 1 Worth 5 pts. Each computed number is worth .25 pts. And the recommendation is worth .5 pts.</t>
  </si>
  <si>
    <t xml:space="preserve">Part 3 Worth 5 pts.  Each requirement worth 1 pt. </t>
  </si>
  <si>
    <t>Project 3 Objectives:</t>
  </si>
  <si>
    <t>7.  Perform Breakeven Analysis</t>
  </si>
  <si>
    <t>DATA</t>
  </si>
  <si>
    <t>ABC, Inc. is a newly organized manufacturing business this year.</t>
  </si>
  <si>
    <t>The following company's costs and expenses are:</t>
  </si>
  <si>
    <t>Sales price per unit</t>
  </si>
  <si>
    <t>Manufacturing costs:</t>
  </si>
  <si>
    <t>Fixed Costs</t>
  </si>
  <si>
    <t>Variable Costs</t>
  </si>
  <si>
    <t>Direct materials</t>
  </si>
  <si>
    <t>Direct labor</t>
  </si>
  <si>
    <t>Variable Manufacturing overhead</t>
  </si>
  <si>
    <t>Fixed Manufacturing overhead</t>
  </si>
  <si>
    <t>Period expenses:</t>
  </si>
  <si>
    <t>Variable Selling and administrative expenses</t>
  </si>
  <si>
    <t>Fixed Selling and Administrative expenses</t>
  </si>
  <si>
    <t>Totals</t>
  </si>
  <si>
    <t>Units produced</t>
  </si>
  <si>
    <t>units</t>
  </si>
  <si>
    <t>Units sold</t>
  </si>
  <si>
    <t>Use the information in the DATA field above using cell referencing to answer the following requirements.</t>
  </si>
  <si>
    <t>1.  Calculate the breakeven point in units.  Reference page 271.</t>
  </si>
  <si>
    <t>2.  Calculate the breakeven point in sales dollars.</t>
  </si>
  <si>
    <t>3.  Calculate the safety margin.  What does the margin of safety mean? Reference page 277.</t>
  </si>
  <si>
    <t>understand the multiplier impact of changes in sales volume that occurs based on DOL.</t>
  </si>
  <si>
    <r>
      <t xml:space="preserve">4.  What if the direct labor cost per unit increases from $7 a unit to $9, what will be the new </t>
    </r>
    <r>
      <rPr>
        <b/>
        <sz val="10"/>
        <rFont val="Arial"/>
        <family val="2"/>
      </rPr>
      <t>breakeven in units?  Explain why it changed.</t>
    </r>
  </si>
  <si>
    <t>You should only have to change the direct labor in the data area and actually all your answers should be updated.  Please put the direct labor cost back to the original number once you have answered the question?</t>
  </si>
  <si>
    <t>You should only have to change the fixed MOH in the data area and actually all your answers should be updated.  Please put the fixed MOH cost back to the original number once you have answered the question?</t>
  </si>
  <si>
    <t xml:space="preserve">1. </t>
  </si>
  <si>
    <t>Break even in units</t>
  </si>
  <si>
    <t>Units</t>
  </si>
  <si>
    <t>2.</t>
  </si>
  <si>
    <t>Break even in sales $</t>
  </si>
  <si>
    <t xml:space="preserve">3. </t>
  </si>
  <si>
    <t>On page 277 I realize the author uses budgeted sales revenue in the margin of safety calculation, but if you are</t>
  </si>
  <si>
    <t>Safety Margin</t>
  </si>
  <si>
    <t xml:space="preserve">given the actual sales revenue you can replace budgeted sales with actual sales. </t>
  </si>
  <si>
    <t xml:space="preserve"> What does the margin of safety mean?  Be very explicit in your answer, so I know you understand this concept and the importance of it to managers.</t>
  </si>
  <si>
    <t>2 hours at $86.10</t>
  </si>
  <si>
    <t>3 hours at $86.10</t>
  </si>
  <si>
    <t>Hint:  the predetermined overhead rate you compute should be $86.10, since I have given you the answer but I want to make sure you know how to determine the $71.75.</t>
  </si>
  <si>
    <t xml:space="preserve">Please make sure you have reviewed the demonstration </t>
  </si>
  <si>
    <t>I  have a word tutorial and my excel solution is also available in the course documents area.  You need to have the data analysis tool available.</t>
  </si>
  <si>
    <t>of multiple regression, simple regression,  and the scattergraph.  I have guidance for Mac users, too.</t>
  </si>
  <si>
    <t>Part 3 relates to chapter 7</t>
  </si>
  <si>
    <r>
      <t xml:space="preserve">5.  What if the manufacturing overhead cost decreases from 100,000 to 90,000, what will be the new </t>
    </r>
    <r>
      <rPr>
        <b/>
        <sz val="10"/>
        <rFont val="Arial"/>
        <family val="2"/>
      </rPr>
      <t>breakeven in units?  Explain why it changed.</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</si>
</sst>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0.000"/>
    <numFmt numFmtId="167" formatCode="_(&quot;$&quot;* #,##0_);_(&quot;$&quot;* \(#,##0\);_(&quot;$&quot;* &quot;-&quot;??_);_(@_)"/>
  </numFmts>
  <fonts count="14" x14ac:knownFonts="1">
    <font>
      <sz val="10"/>
      <name val="Arial"/>
      <family val="2"/>
    </font>
    <font>
      <sz val="11"/>
      <color theme="1"/>
      <name val="Calibri"/>
      <family val="2"/>
      <scheme val="minor"/>
    </font>
    <font>
      <sz val="10"/>
      <name val="Arial"/>
      <family val="2"/>
    </font>
    <font>
      <b/>
      <sz val="10"/>
      <name val="Arial"/>
      <family val="2"/>
    </font>
    <font>
      <b/>
      <sz val="10"/>
      <color indexed="10"/>
      <name val="Arial"/>
      <family val="2"/>
    </font>
    <font>
      <b/>
      <sz val="10"/>
      <color rgb="FFFF0000"/>
      <name val="Arial"/>
      <family val="2"/>
    </font>
    <font>
      <sz val="10"/>
      <color indexed="10"/>
      <name val="Arial"/>
      <family val="2"/>
    </font>
    <font>
      <sz val="12"/>
      <name val="Arial"/>
      <family val="2"/>
    </font>
    <font>
      <sz val="10"/>
      <color rgb="FFFF0000"/>
      <name val="Arial"/>
      <family val="2"/>
    </font>
    <font>
      <b/>
      <sz val="9"/>
      <color indexed="81"/>
      <name val="Tahoma"/>
      <family val="2"/>
    </font>
    <font>
      <sz val="9"/>
      <color indexed="81"/>
      <name val="Tahoma"/>
      <family val="2"/>
    </font>
    <font>
      <b/>
      <sz val="8"/>
      <color indexed="81"/>
      <name val="Tahoma"/>
      <family val="2"/>
    </font>
    <font>
      <sz val="8"/>
      <color indexed="81"/>
      <name val="Tahoma"/>
      <family val="2"/>
    </font>
    <font>
      <i/>
      <sz val="10"/>
      <name val="Arial"/>
      <family val="2"/>
    </font>
  </fonts>
  <fills count="3">
    <fill>
      <patternFill patternType="none"/>
    </fill>
    <fill>
      <patternFill patternType="gray125"/>
    </fill>
    <fill>
      <patternFill patternType="solid">
        <fgColor rgb="FFFFFF00"/>
        <bgColor indexed="64"/>
      </patternFill>
    </fill>
  </fills>
  <borders count="7">
    <border>
      <left/>
      <right/>
      <top/>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top/>
      <bottom style="medium">
        <color indexed="64"/>
      </bottom>
      <diagonal/>
    </border>
  </borders>
  <cellStyleXfs count="6">
    <xf numFmtId="0" fontId="0" fillId="0" borderId="0"/>
    <xf numFmtId="0" fontId="7" fillId="0" borderId="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9" fontId="1" fillId="0" borderId="0" applyFont="0" applyFill="0" applyBorder="0" applyAlignment="0" applyProtection="0"/>
  </cellStyleXfs>
  <cellXfs count="79">
    <xf numFmtId="0" fontId="0" fillId="0" borderId="0" xfId="0"/>
    <xf numFmtId="0" fontId="0" fillId="0" borderId="0" xfId="0" applyFont="1" applyFill="1"/>
    <xf numFmtId="0" fontId="4" fillId="0" borderId="0" xfId="0" applyFont="1"/>
    <xf numFmtId="0" fontId="3" fillId="0" borderId="0" xfId="0" applyFont="1"/>
    <xf numFmtId="0" fontId="5" fillId="0" borderId="0" xfId="0" applyFont="1"/>
    <xf numFmtId="0" fontId="4" fillId="0" borderId="0" xfId="0" applyFont="1" applyFill="1"/>
    <xf numFmtId="0" fontId="5" fillId="0" borderId="0" xfId="0" applyFont="1" applyFill="1"/>
    <xf numFmtId="0" fontId="6" fillId="0" borderId="0" xfId="0" applyFont="1"/>
    <xf numFmtId="0" fontId="3" fillId="0" borderId="0" xfId="0" applyFont="1" applyFill="1"/>
    <xf numFmtId="0" fontId="3" fillId="0" borderId="0" xfId="1" applyFont="1"/>
    <xf numFmtId="0" fontId="0" fillId="0" borderId="0" xfId="1" applyFont="1"/>
    <xf numFmtId="0" fontId="0" fillId="0" borderId="0" xfId="1" applyFont="1" applyFill="1"/>
    <xf numFmtId="0" fontId="0" fillId="0" borderId="0" xfId="0" applyFill="1"/>
    <xf numFmtId="0" fontId="2" fillId="0" borderId="0" xfId="0" applyFont="1"/>
    <xf numFmtId="164" fontId="0" fillId="0" borderId="0" xfId="0" applyNumberFormat="1" applyFill="1"/>
    <xf numFmtId="1" fontId="0" fillId="0" borderId="0" xfId="0" applyNumberFormat="1" applyFill="1"/>
    <xf numFmtId="6" fontId="0" fillId="0" borderId="0" xfId="0" applyNumberFormat="1" applyFill="1"/>
    <xf numFmtId="8" fontId="0" fillId="0" borderId="0" xfId="0" applyNumberFormat="1" applyFill="1"/>
    <xf numFmtId="3" fontId="0" fillId="0" borderId="0" xfId="0" applyNumberFormat="1" applyFill="1"/>
    <xf numFmtId="2" fontId="0" fillId="0" borderId="0" xfId="0" applyNumberFormat="1" applyFill="1" applyBorder="1"/>
    <xf numFmtId="0" fontId="0" fillId="0" borderId="0" xfId="0" applyFill="1" applyAlignment="1">
      <alignment horizontal="left" indent="2"/>
    </xf>
    <xf numFmtId="1" fontId="0" fillId="0" borderId="0" xfId="0" applyNumberFormat="1" applyFill="1" applyBorder="1"/>
    <xf numFmtId="0" fontId="0" fillId="0" borderId="0" xfId="0" applyFill="1" applyAlignment="1">
      <alignment horizontal="left"/>
    </xf>
    <xf numFmtId="1" fontId="0" fillId="2" borderId="1" xfId="0" applyNumberFormat="1" applyFill="1" applyBorder="1"/>
    <xf numFmtId="0" fontId="0" fillId="0" borderId="0" xfId="0" applyFill="1" applyAlignment="1">
      <alignment wrapText="1"/>
    </xf>
    <xf numFmtId="2" fontId="0" fillId="0" borderId="2" xfId="0" applyNumberFormat="1" applyFill="1" applyBorder="1"/>
    <xf numFmtId="8" fontId="0" fillId="0" borderId="1" xfId="0" applyNumberFormat="1" applyFill="1" applyBorder="1"/>
    <xf numFmtId="0" fontId="5" fillId="0" borderId="0" xfId="0" applyFont="1" applyFill="1" applyAlignment="1">
      <alignment wrapText="1"/>
    </xf>
    <xf numFmtId="8" fontId="8" fillId="0" borderId="2" xfId="0" applyNumberFormat="1" applyFont="1" applyFill="1" applyBorder="1"/>
    <xf numFmtId="6" fontId="8" fillId="0" borderId="2" xfId="0" applyNumberFormat="1" applyFont="1" applyFill="1" applyBorder="1"/>
    <xf numFmtId="6" fontId="8" fillId="0" borderId="0" xfId="0" applyNumberFormat="1" applyFont="1" applyFill="1"/>
    <xf numFmtId="165" fontId="8" fillId="0" borderId="0" xfId="2" applyNumberFormat="1" applyFont="1" applyFill="1"/>
    <xf numFmtId="8" fontId="8" fillId="0" borderId="0" xfId="0" applyNumberFormat="1" applyFont="1" applyFill="1"/>
    <xf numFmtId="1" fontId="0" fillId="0" borderId="1" xfId="0" applyNumberFormat="1" applyFill="1" applyBorder="1"/>
    <xf numFmtId="0" fontId="8" fillId="0" borderId="0" xfId="0" applyFont="1" applyFill="1"/>
    <xf numFmtId="3" fontId="0" fillId="2" borderId="0" xfId="0" applyNumberFormat="1" applyFill="1"/>
    <xf numFmtId="0" fontId="0" fillId="0" borderId="1" xfId="0" applyFill="1" applyBorder="1"/>
    <xf numFmtId="0" fontId="0" fillId="0" borderId="0" xfId="0" applyFill="1" applyBorder="1"/>
    <xf numFmtId="6" fontId="0" fillId="0" borderId="1" xfId="0" applyNumberFormat="1" applyFill="1" applyBorder="1"/>
    <xf numFmtId="6" fontId="8" fillId="0" borderId="1" xfId="0" applyNumberFormat="1" applyFont="1" applyFill="1" applyBorder="1"/>
    <xf numFmtId="3" fontId="0" fillId="0" borderId="0" xfId="0" applyNumberFormat="1" applyFill="1" applyBorder="1"/>
    <xf numFmtId="6" fontId="0" fillId="0" borderId="0" xfId="0" applyNumberFormat="1" applyFill="1" applyBorder="1"/>
    <xf numFmtId="44" fontId="0" fillId="0" borderId="3" xfId="3" applyFont="1" applyFill="1" applyBorder="1"/>
    <xf numFmtId="8" fontId="0" fillId="0" borderId="0" xfId="0" applyNumberFormat="1" applyFill="1" applyBorder="1"/>
    <xf numFmtId="0" fontId="0" fillId="0" borderId="0" xfId="0" applyFill="1" applyAlignment="1">
      <alignment horizontal="left" indent="1"/>
    </xf>
    <xf numFmtId="8" fontId="0" fillId="0" borderId="0" xfId="0" applyNumberFormat="1" applyFont="1" applyFill="1"/>
    <xf numFmtId="8" fontId="0" fillId="0" borderId="4" xfId="0" applyNumberFormat="1" applyFont="1" applyFill="1" applyBorder="1"/>
    <xf numFmtId="44" fontId="0" fillId="0" borderId="1" xfId="3" applyFont="1" applyFill="1" applyBorder="1"/>
    <xf numFmtId="0" fontId="2" fillId="0" borderId="0" xfId="0" applyFont="1" applyFill="1"/>
    <xf numFmtId="0" fontId="0" fillId="0" borderId="0" xfId="0" applyAlignment="1">
      <alignment wrapText="1"/>
    </xf>
    <xf numFmtId="41" fontId="0" fillId="0" borderId="0" xfId="0" applyNumberFormat="1" applyFill="1"/>
    <xf numFmtId="42" fontId="0" fillId="0" borderId="0" xfId="0" applyNumberFormat="1"/>
    <xf numFmtId="41" fontId="0" fillId="0" borderId="0" xfId="0" applyNumberFormat="1"/>
    <xf numFmtId="3" fontId="0" fillId="0" borderId="0" xfId="0" applyNumberFormat="1"/>
    <xf numFmtId="44" fontId="0" fillId="0" borderId="2" xfId="0" applyNumberFormat="1" applyBorder="1"/>
    <xf numFmtId="7" fontId="6" fillId="0" borderId="0" xfId="0" applyNumberFormat="1" applyFont="1"/>
    <xf numFmtId="44" fontId="6" fillId="0" borderId="2" xfId="0" applyNumberFormat="1" applyFont="1" applyBorder="1"/>
    <xf numFmtId="44" fontId="0" fillId="0" borderId="0" xfId="0" applyNumberFormat="1" applyBorder="1"/>
    <xf numFmtId="0" fontId="6" fillId="0" borderId="0" xfId="0" applyFont="1" applyFill="1"/>
    <xf numFmtId="0" fontId="13" fillId="0" borderId="5" xfId="0" applyFont="1" applyFill="1" applyBorder="1" applyAlignment="1">
      <alignment horizontal="centerContinuous"/>
    </xf>
    <xf numFmtId="0" fontId="0" fillId="0" borderId="0" xfId="0" applyFill="1" applyBorder="1" applyAlignment="1"/>
    <xf numFmtId="0" fontId="0" fillId="2" borderId="0" xfId="0" applyFill="1" applyBorder="1" applyAlignment="1"/>
    <xf numFmtId="0" fontId="0" fillId="0" borderId="6" xfId="0" applyFill="1" applyBorder="1" applyAlignment="1"/>
    <xf numFmtId="0" fontId="13" fillId="0" borderId="5" xfId="0" applyFont="1" applyFill="1" applyBorder="1" applyAlignment="1">
      <alignment horizontal="center"/>
    </xf>
    <xf numFmtId="6" fontId="3" fillId="0" borderId="0" xfId="0" applyNumberFormat="1" applyFont="1"/>
    <xf numFmtId="6" fontId="0" fillId="0" borderId="0" xfId="0" applyNumberFormat="1"/>
    <xf numFmtId="3" fontId="2" fillId="0" borderId="4" xfId="0" applyNumberFormat="1" applyFont="1" applyBorder="1"/>
    <xf numFmtId="0" fontId="2" fillId="0" borderId="4" xfId="0" applyFont="1" applyBorder="1"/>
    <xf numFmtId="6" fontId="0" fillId="0" borderId="1" xfId="0" applyNumberFormat="1" applyBorder="1"/>
    <xf numFmtId="4" fontId="6" fillId="0" borderId="0" xfId="0" applyNumberFormat="1" applyFont="1"/>
    <xf numFmtId="0" fontId="8" fillId="0" borderId="0" xfId="0" applyFont="1"/>
    <xf numFmtId="166" fontId="0" fillId="0" borderId="0" xfId="0" applyNumberFormat="1"/>
    <xf numFmtId="166" fontId="0" fillId="0" borderId="0" xfId="0" quotePrefix="1" applyNumberFormat="1"/>
    <xf numFmtId="0" fontId="0" fillId="0" borderId="0" xfId="0" quotePrefix="1"/>
    <xf numFmtId="7" fontId="6" fillId="0" borderId="0" xfId="4" applyNumberFormat="1" applyFont="1"/>
    <xf numFmtId="44" fontId="6" fillId="0" borderId="0" xfId="4" applyFont="1"/>
    <xf numFmtId="44" fontId="6" fillId="0" borderId="0" xfId="4" applyNumberFormat="1" applyFont="1"/>
    <xf numFmtId="167" fontId="6" fillId="0" borderId="0" xfId="4" applyNumberFormat="1" applyFont="1"/>
    <xf numFmtId="10" fontId="6" fillId="0" borderId="0" xfId="5" applyNumberFormat="1" applyFont="1"/>
  </cellXfs>
  <cellStyles count="6">
    <cellStyle name="Comma 2" xfId="2"/>
    <cellStyle name="Currency 2" xfId="3"/>
    <cellStyle name="Currency 3" xfId="4"/>
    <cellStyle name="Normal" xfId="0" builtinId="0"/>
    <cellStyle name="Normal_solution08sumprob1" xfId="1"/>
    <cellStyle name="Percent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lineMarker"/>
        <c:varyColors val="0"/>
        <c:ser>
          <c:idx val="0"/>
          <c:order val="0"/>
          <c:tx>
            <c:strRef>
              <c:f>'Part 2'!$D$14</c:f>
              <c:strCache>
                <c:ptCount val="1"/>
                <c:pt idx="0">
                  <c:v>Total 
Overhead
Cost</c:v>
                </c:pt>
              </c:strCache>
            </c:strRef>
          </c:tx>
          <c:spPr>
            <a:ln w="28575">
              <a:noFill/>
            </a:ln>
          </c:spPr>
          <c:trendline>
            <c:trendlineType val="linear"/>
            <c:dispRSqr val="1"/>
            <c:dispEq val="1"/>
            <c:trendlineLbl>
              <c:layout>
                <c:manualLayout>
                  <c:x val="0.21558905200925291"/>
                  <c:y val="-0.1760909436635662"/>
                </c:manualLayout>
              </c:layout>
              <c:numFmt formatCode="General" sourceLinked="0"/>
              <c:txPr>
                <a:bodyPr/>
                <a:lstStyle/>
                <a:p>
                  <a:pPr>
                    <a:defRPr sz="1000" b="0" i="0" u="none" strike="noStrike" baseline="0">
                      <a:solidFill>
                        <a:srgbClr val="000000"/>
                      </a:solidFill>
                      <a:latin typeface="Calibri"/>
                      <a:ea typeface="Calibri"/>
                      <a:cs typeface="Calibri"/>
                    </a:defRPr>
                  </a:pPr>
                  <a:endParaRPr lang="en-US"/>
                </a:p>
              </c:txPr>
            </c:trendlineLbl>
          </c:trendline>
          <c:xVal>
            <c:numRef>
              <c:f>'Part 2'!$C$15:$C$24</c:f>
              <c:numCache>
                <c:formatCode>_(* #,##0_);_(* \(#,##0\);_(* "-"_);_(@_)</c:formatCode>
                <c:ptCount val="10"/>
                <c:pt idx="0">
                  <c:v>12690</c:v>
                </c:pt>
                <c:pt idx="1">
                  <c:v>11980</c:v>
                </c:pt>
                <c:pt idx="2">
                  <c:v>10950</c:v>
                </c:pt>
                <c:pt idx="3">
                  <c:v>10280</c:v>
                </c:pt>
                <c:pt idx="4">
                  <c:v>9020</c:v>
                </c:pt>
                <c:pt idx="5">
                  <c:v>8130</c:v>
                </c:pt>
                <c:pt idx="6">
                  <c:v>7540</c:v>
                </c:pt>
                <c:pt idx="7">
                  <c:v>6980</c:v>
                </c:pt>
                <c:pt idx="8">
                  <c:v>8930</c:v>
                </c:pt>
                <c:pt idx="9">
                  <c:v>9800</c:v>
                </c:pt>
              </c:numCache>
            </c:numRef>
          </c:xVal>
          <c:yVal>
            <c:numRef>
              <c:f>'Part 2'!$D$15:$D$24</c:f>
              <c:numCache>
                <c:formatCode>_(* #,##0_);_(* \(#,##0\);_(* "-"_);_(@_)</c:formatCode>
                <c:ptCount val="10"/>
                <c:pt idx="0" formatCode="_(&quot;$&quot;* #,##0_);_(&quot;$&quot;* \(#,##0\);_(&quot;$&quot;* &quot;-&quot;_);_(@_)">
                  <c:v>69094</c:v>
                </c:pt>
                <c:pt idx="1">
                  <c:v>64927</c:v>
                </c:pt>
                <c:pt idx="2">
                  <c:v>60332</c:v>
                </c:pt>
                <c:pt idx="3">
                  <c:v>57953</c:v>
                </c:pt>
                <c:pt idx="4">
                  <c:v>55984</c:v>
                </c:pt>
                <c:pt idx="5">
                  <c:v>53119</c:v>
                </c:pt>
                <c:pt idx="6">
                  <c:v>52706</c:v>
                </c:pt>
                <c:pt idx="7">
                  <c:v>53874</c:v>
                </c:pt>
                <c:pt idx="8">
                  <c:v>53445</c:v>
                </c:pt>
                <c:pt idx="9">
                  <c:v>54869</c:v>
                </c:pt>
              </c:numCache>
            </c:numRef>
          </c:yVal>
          <c:smooth val="0"/>
        </c:ser>
        <c:dLbls>
          <c:showLegendKey val="0"/>
          <c:showVal val="0"/>
          <c:showCatName val="0"/>
          <c:showSerName val="0"/>
          <c:showPercent val="0"/>
          <c:showBubbleSize val="0"/>
        </c:dLbls>
        <c:axId val="-1185257248"/>
        <c:axId val="-1185262144"/>
      </c:scatterChart>
      <c:valAx>
        <c:axId val="-1185257248"/>
        <c:scaling>
          <c:orientation val="minMax"/>
        </c:scaling>
        <c:delete val="0"/>
        <c:axPos val="b"/>
        <c:numFmt formatCode="_(* #,##0_);_(* \(#,##0\);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185262144"/>
        <c:crosses val="autoZero"/>
        <c:crossBetween val="midCat"/>
      </c:valAx>
      <c:valAx>
        <c:axId val="-1185262144"/>
        <c:scaling>
          <c:orientation val="minMax"/>
        </c:scaling>
        <c:delete val="0"/>
        <c:axPos val="l"/>
        <c:majorGridlines/>
        <c:numFmt formatCode="_(&quot;$&quot;* #,##0_);_(&quot;$&quot;* \(#,##0\);_(&quot;$&quot;*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185257248"/>
        <c:crosses val="autoZero"/>
        <c:crossBetween val="midCat"/>
      </c:valAx>
    </c:plotArea>
    <c:legend>
      <c:legendPos val="r"/>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16"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8662823" cy="628978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
  <sheetViews>
    <sheetView workbookViewId="0"/>
  </sheetViews>
  <sheetFormatPr defaultRowHeight="12.75" x14ac:dyDescent="0.2"/>
  <cols>
    <col min="1" max="1" width="44.42578125" style="1" customWidth="1"/>
    <col min="2" max="2" width="11.28515625" style="1" customWidth="1"/>
    <col min="3" max="3" width="30.7109375" style="1" customWidth="1"/>
    <col min="4" max="4" width="16.7109375" style="1" customWidth="1"/>
    <col min="5" max="5" width="13" style="1" customWidth="1"/>
    <col min="6" max="6" width="17" style="1" customWidth="1"/>
    <col min="7" max="7" width="15.7109375" style="1" customWidth="1"/>
    <col min="8" max="8" width="11.42578125" style="1" customWidth="1"/>
    <col min="9" max="9" width="14.28515625" style="1" customWidth="1"/>
    <col min="10" max="16384" width="9.140625" style="1"/>
  </cols>
  <sheetData>
    <row r="1" spans="1:7" x14ac:dyDescent="0.2">
      <c r="A1" s="8" t="s">
        <v>133</v>
      </c>
      <c r="B1" s="1" t="s">
        <v>131</v>
      </c>
    </row>
    <row r="2" spans="1:7" x14ac:dyDescent="0.2">
      <c r="A2" s="3" t="s">
        <v>0</v>
      </c>
      <c r="B2" s="1" t="s">
        <v>132</v>
      </c>
    </row>
    <row r="3" spans="1:7" x14ac:dyDescent="0.2">
      <c r="B3" s="4" t="s">
        <v>1</v>
      </c>
    </row>
    <row r="4" spans="1:7" x14ac:dyDescent="0.2">
      <c r="B4" s="4" t="s">
        <v>2</v>
      </c>
    </row>
    <row r="5" spans="1:7" x14ac:dyDescent="0.2">
      <c r="A5" s="12"/>
      <c r="B5" t="s">
        <v>3</v>
      </c>
      <c r="C5" s="12"/>
      <c r="D5" s="12"/>
      <c r="E5" s="12"/>
      <c r="F5" s="12"/>
      <c r="G5" s="12"/>
    </row>
    <row r="6" spans="1:7" x14ac:dyDescent="0.2">
      <c r="A6" s="12"/>
      <c r="B6" s="3" t="s">
        <v>4</v>
      </c>
      <c r="C6" s="12"/>
      <c r="D6" s="12"/>
      <c r="E6" s="12"/>
      <c r="F6" s="12"/>
      <c r="G6" s="3"/>
    </row>
    <row r="7" spans="1:7" x14ac:dyDescent="0.2">
      <c r="A7" s="12"/>
      <c r="B7" s="3" t="s">
        <v>134</v>
      </c>
      <c r="C7" s="12"/>
      <c r="D7" s="12"/>
      <c r="E7" s="12"/>
      <c r="F7" s="12"/>
      <c r="G7" s="12"/>
    </row>
    <row r="8" spans="1:7" x14ac:dyDescent="0.2">
      <c r="A8" s="12"/>
      <c r="B8" t="s">
        <v>135</v>
      </c>
      <c r="C8" s="12"/>
      <c r="D8" s="12"/>
      <c r="E8" s="12"/>
      <c r="F8" s="12"/>
      <c r="G8" s="12"/>
    </row>
    <row r="9" spans="1:7" x14ac:dyDescent="0.2">
      <c r="A9" s="12"/>
      <c r="B9" t="s">
        <v>136</v>
      </c>
      <c r="C9" s="12"/>
      <c r="D9" s="12"/>
      <c r="E9" s="12"/>
      <c r="F9" s="12"/>
      <c r="G9" s="12"/>
    </row>
    <row r="10" spans="1:7" x14ac:dyDescent="0.2">
      <c r="A10" s="5"/>
      <c r="B10" t="s">
        <v>137</v>
      </c>
      <c r="C10" s="12"/>
      <c r="D10" s="12"/>
      <c r="E10" s="12"/>
      <c r="F10" s="12"/>
      <c r="G10" s="7"/>
    </row>
    <row r="11" spans="1:7" x14ac:dyDescent="0.2">
      <c r="A11" s="5"/>
      <c r="B11" s="12"/>
      <c r="C11" s="12"/>
      <c r="D11" s="12"/>
      <c r="E11" s="12"/>
      <c r="F11" s="12"/>
      <c r="G11" s="7"/>
    </row>
    <row r="12" spans="1:7" x14ac:dyDescent="0.2">
      <c r="A12" s="8" t="s">
        <v>5</v>
      </c>
      <c r="B12" s="6"/>
      <c r="C12" s="12"/>
      <c r="D12" s="12"/>
      <c r="E12" s="12"/>
      <c r="F12" s="12"/>
      <c r="G12" s="7"/>
    </row>
    <row r="13" spans="1:7" x14ac:dyDescent="0.2">
      <c r="A13" t="s">
        <v>138</v>
      </c>
      <c r="B13" s="6"/>
      <c r="C13" s="12"/>
      <c r="D13" s="12"/>
      <c r="E13" s="12"/>
      <c r="F13" s="12"/>
      <c r="G13" s="7"/>
    </row>
    <row r="14" spans="1:7" x14ac:dyDescent="0.2">
      <c r="A14" t="s">
        <v>6</v>
      </c>
      <c r="B14" s="6"/>
      <c r="C14" s="12"/>
      <c r="D14" s="12"/>
      <c r="E14" s="12"/>
      <c r="F14" s="12"/>
      <c r="G14" s="7"/>
    </row>
    <row r="15" spans="1:7" x14ac:dyDescent="0.2">
      <c r="A15" s="12" t="s">
        <v>139</v>
      </c>
      <c r="B15" s="12"/>
      <c r="C15" s="12"/>
      <c r="D15" s="12"/>
      <c r="E15" s="12"/>
      <c r="F15" s="12"/>
      <c r="G15" s="12"/>
    </row>
    <row r="16" spans="1:7" x14ac:dyDescent="0.2">
      <c r="A16" s="12"/>
      <c r="B16" s="12"/>
      <c r="C16" s="12"/>
      <c r="D16" s="12"/>
      <c r="E16" s="12"/>
      <c r="F16" s="12"/>
      <c r="G16" s="12"/>
    </row>
    <row r="17" spans="1:4" x14ac:dyDescent="0.2">
      <c r="A17" s="9" t="s">
        <v>140</v>
      </c>
      <c r="B17" s="10"/>
      <c r="C17" s="10"/>
      <c r="D17" s="10"/>
    </row>
    <row r="18" spans="1:4" x14ac:dyDescent="0.2">
      <c r="A18" s="10" t="s">
        <v>7</v>
      </c>
      <c r="B18" s="10"/>
      <c r="C18" s="10"/>
      <c r="D18" s="10"/>
    </row>
    <row r="19" spans="1:4" x14ac:dyDescent="0.2">
      <c r="A19" s="10" t="s">
        <v>8</v>
      </c>
      <c r="B19" s="10"/>
      <c r="C19" s="10"/>
      <c r="D19" s="10"/>
    </row>
    <row r="20" spans="1:4" x14ac:dyDescent="0.2">
      <c r="A20" s="11" t="s">
        <v>9</v>
      </c>
    </row>
    <row r="21" spans="1:4" x14ac:dyDescent="0.2">
      <c r="A21" s="11" t="s">
        <v>10</v>
      </c>
    </row>
    <row r="22" spans="1:4" x14ac:dyDescent="0.2">
      <c r="A22" s="11" t="s">
        <v>11</v>
      </c>
    </row>
    <row r="23" spans="1:4" x14ac:dyDescent="0.2">
      <c r="A23" s="11" t="s">
        <v>12</v>
      </c>
    </row>
    <row r="24" spans="1:4" x14ac:dyDescent="0.2">
      <c r="A24" s="11" t="s">
        <v>141</v>
      </c>
    </row>
  </sheetData>
  <pageMargins left="0.25" right="0.25" top="0.5" bottom="0.5" header="0.5" footer="0.25"/>
  <pageSetup scale="74" orientation="landscape" horizontalDpi="4294967293"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75"/>
  <sheetViews>
    <sheetView tabSelected="1" workbookViewId="0">
      <selection activeCell="C4" sqref="C4"/>
    </sheetView>
  </sheetViews>
  <sheetFormatPr defaultRowHeight="12.75" x14ac:dyDescent="0.2"/>
  <cols>
    <col min="1" max="1" width="37" style="12" customWidth="1"/>
    <col min="2" max="2" width="25.42578125" style="12" customWidth="1"/>
    <col min="3" max="3" width="19.28515625" style="12" customWidth="1"/>
    <col min="4" max="4" width="19.140625" style="12" customWidth="1"/>
    <col min="5" max="5" width="13" style="12" customWidth="1"/>
    <col min="6" max="6" width="10.5703125" style="12" customWidth="1"/>
    <col min="7" max="7" width="15.7109375" style="12" customWidth="1"/>
    <col min="8" max="8" width="11.42578125" style="12" customWidth="1"/>
    <col min="9" max="9" width="14.28515625" style="12" customWidth="1"/>
    <col min="10" max="16384" width="9.140625" style="12"/>
  </cols>
  <sheetData>
    <row r="1" spans="1:13" x14ac:dyDescent="0.2">
      <c r="A1" s="5" t="s">
        <v>13</v>
      </c>
      <c r="G1" s="7"/>
      <c r="H1" s="13"/>
      <c r="I1" s="13"/>
      <c r="J1" s="13"/>
      <c r="K1" s="13"/>
      <c r="L1"/>
      <c r="M1"/>
    </row>
    <row r="2" spans="1:13" x14ac:dyDescent="0.2">
      <c r="A2" s="12" t="s">
        <v>14</v>
      </c>
      <c r="G2" s="7"/>
      <c r="H2" s="13"/>
      <c r="I2" s="13"/>
      <c r="J2" s="13"/>
      <c r="K2" s="13"/>
      <c r="L2"/>
      <c r="M2"/>
    </row>
    <row r="3" spans="1:13" x14ac:dyDescent="0.2">
      <c r="C3" s="8" t="s">
        <v>15</v>
      </c>
      <c r="D3" s="8" t="s">
        <v>16</v>
      </c>
      <c r="H3"/>
      <c r="I3"/>
      <c r="J3"/>
      <c r="K3"/>
      <c r="L3"/>
      <c r="M3"/>
    </row>
    <row r="4" spans="1:13" x14ac:dyDescent="0.2">
      <c r="A4" s="12" t="s">
        <v>17</v>
      </c>
      <c r="C4" s="12">
        <v>2500</v>
      </c>
      <c r="D4" s="12">
        <v>5000</v>
      </c>
      <c r="H4"/>
      <c r="I4"/>
      <c r="J4"/>
      <c r="K4"/>
      <c r="L4"/>
      <c r="M4"/>
    </row>
    <row r="5" spans="1:13" x14ac:dyDescent="0.2">
      <c r="A5" s="12" t="s">
        <v>18</v>
      </c>
      <c r="C5" s="14">
        <v>2</v>
      </c>
      <c r="D5" s="15">
        <v>3</v>
      </c>
      <c r="H5"/>
      <c r="I5"/>
      <c r="J5"/>
      <c r="K5"/>
      <c r="L5"/>
      <c r="M5"/>
    </row>
    <row r="6" spans="1:13" x14ac:dyDescent="0.2">
      <c r="H6"/>
      <c r="I6"/>
      <c r="J6"/>
      <c r="K6"/>
      <c r="L6"/>
      <c r="M6"/>
    </row>
    <row r="7" spans="1:13" x14ac:dyDescent="0.2">
      <c r="A7" s="12" t="s">
        <v>19</v>
      </c>
      <c r="C7" s="16">
        <v>32</v>
      </c>
      <c r="D7" s="16">
        <v>50</v>
      </c>
      <c r="G7"/>
      <c r="H7"/>
      <c r="I7"/>
      <c r="J7"/>
      <c r="K7"/>
      <c r="L7"/>
      <c r="M7"/>
    </row>
    <row r="8" spans="1:13" x14ac:dyDescent="0.2">
      <c r="C8" s="16"/>
      <c r="D8" s="16"/>
      <c r="G8"/>
      <c r="H8"/>
      <c r="I8"/>
      <c r="J8"/>
      <c r="K8"/>
      <c r="L8"/>
      <c r="M8"/>
    </row>
    <row r="9" spans="1:13" x14ac:dyDescent="0.2">
      <c r="A9" s="12" t="s">
        <v>20</v>
      </c>
      <c r="G9"/>
      <c r="H9"/>
      <c r="I9"/>
      <c r="J9"/>
      <c r="K9"/>
      <c r="L9"/>
      <c r="M9"/>
    </row>
    <row r="10" spans="1:13" x14ac:dyDescent="0.2">
      <c r="A10" s="8" t="s">
        <v>21</v>
      </c>
      <c r="C10" s="16">
        <f>2*14</f>
        <v>28</v>
      </c>
      <c r="H10"/>
      <c r="I10"/>
      <c r="J10"/>
      <c r="K10"/>
      <c r="L10"/>
      <c r="M10"/>
    </row>
    <row r="11" spans="1:13" x14ac:dyDescent="0.2">
      <c r="A11" s="8" t="s">
        <v>22</v>
      </c>
      <c r="D11" s="16">
        <f>3*14</f>
        <v>42</v>
      </c>
      <c r="H11"/>
      <c r="I11"/>
      <c r="J11"/>
      <c r="K11"/>
      <c r="L11"/>
      <c r="M11"/>
    </row>
    <row r="12" spans="1:13" x14ac:dyDescent="0.2">
      <c r="D12" s="16"/>
      <c r="H12"/>
      <c r="I12"/>
      <c r="J12"/>
      <c r="K12"/>
      <c r="L12"/>
      <c r="M12"/>
    </row>
    <row r="13" spans="1:13" x14ac:dyDescent="0.2">
      <c r="A13" s="12" t="s">
        <v>23</v>
      </c>
    </row>
    <row r="14" spans="1:13" x14ac:dyDescent="0.2">
      <c r="A14" s="8" t="s">
        <v>178</v>
      </c>
      <c r="C14" s="17">
        <f>2*86.1</f>
        <v>172.2</v>
      </c>
      <c r="D14" s="16"/>
      <c r="E14" s="16"/>
    </row>
    <row r="15" spans="1:13" x14ac:dyDescent="0.2">
      <c r="A15" s="8" t="s">
        <v>179</v>
      </c>
      <c r="D15" s="17">
        <f>3*86.1</f>
        <v>258.29999999999995</v>
      </c>
      <c r="E15" s="16"/>
    </row>
    <row r="17" spans="1:6" x14ac:dyDescent="0.2">
      <c r="A17" s="12" t="s">
        <v>24</v>
      </c>
      <c r="B17" s="16">
        <v>1722000</v>
      </c>
      <c r="D17" s="18"/>
      <c r="E17" s="18"/>
    </row>
    <row r="18" spans="1:6" x14ac:dyDescent="0.2">
      <c r="F18" s="16"/>
    </row>
    <row r="19" spans="1:6" x14ac:dyDescent="0.2">
      <c r="A19" s="8" t="s">
        <v>25</v>
      </c>
    </row>
    <row r="20" spans="1:6" x14ac:dyDescent="0.2">
      <c r="A20" s="12" t="s">
        <v>26</v>
      </c>
    </row>
    <row r="21" spans="1:6" x14ac:dyDescent="0.2">
      <c r="A21" s="8" t="s">
        <v>180</v>
      </c>
    </row>
    <row r="22" spans="1:6" x14ac:dyDescent="0.2">
      <c r="C22" s="12" t="s">
        <v>27</v>
      </c>
      <c r="D22" s="19"/>
    </row>
    <row r="23" spans="1:6" x14ac:dyDescent="0.2">
      <c r="C23" s="20" t="s">
        <v>15</v>
      </c>
      <c r="D23" s="21"/>
    </row>
    <row r="24" spans="1:6" x14ac:dyDescent="0.2">
      <c r="C24" s="20" t="s">
        <v>16</v>
      </c>
      <c r="D24" s="21"/>
    </row>
    <row r="25" spans="1:6" ht="13.5" thickBot="1" x14ac:dyDescent="0.25">
      <c r="C25" s="22" t="s">
        <v>28</v>
      </c>
      <c r="D25" s="23"/>
    </row>
    <row r="26" spans="1:6" ht="14.25" thickTop="1" thickBot="1" x14ac:dyDescent="0.25">
      <c r="C26" s="20"/>
      <c r="D26" s="19"/>
    </row>
    <row r="27" spans="1:6" ht="39" thickBot="1" x14ac:dyDescent="0.25">
      <c r="C27" s="24" t="s">
        <v>29</v>
      </c>
      <c r="D27" s="25"/>
      <c r="E27" s="12" t="s">
        <v>30</v>
      </c>
    </row>
    <row r="28" spans="1:6" x14ac:dyDescent="0.2">
      <c r="A28" s="12" t="s">
        <v>31</v>
      </c>
    </row>
    <row r="29" spans="1:6" x14ac:dyDescent="0.2">
      <c r="A29" s="12" t="s">
        <v>32</v>
      </c>
    </row>
    <row r="31" spans="1:6" x14ac:dyDescent="0.2">
      <c r="D31" s="12" t="s">
        <v>15</v>
      </c>
      <c r="E31" s="12" t="s">
        <v>16</v>
      </c>
    </row>
    <row r="32" spans="1:6" x14ac:dyDescent="0.2">
      <c r="A32" s="12" t="s">
        <v>19</v>
      </c>
      <c r="D32" s="16">
        <f>C7</f>
        <v>32</v>
      </c>
      <c r="E32" s="16"/>
    </row>
    <row r="33" spans="1:10" x14ac:dyDescent="0.2">
      <c r="A33" s="12" t="s">
        <v>33</v>
      </c>
      <c r="D33" s="16"/>
      <c r="E33" s="16"/>
    </row>
    <row r="34" spans="1:10" x14ac:dyDescent="0.2">
      <c r="A34" s="12" t="s">
        <v>34</v>
      </c>
      <c r="D34" s="17"/>
      <c r="E34" s="17"/>
    </row>
    <row r="35" spans="1:10" ht="13.5" thickBot="1" x14ac:dyDescent="0.25">
      <c r="B35" s="8" t="s">
        <v>35</v>
      </c>
      <c r="D35" s="26"/>
      <c r="E35" s="26"/>
    </row>
    <row r="36" spans="1:10" ht="13.5" thickTop="1" x14ac:dyDescent="0.2"/>
    <row r="37" spans="1:10" x14ac:dyDescent="0.2">
      <c r="A37" s="8"/>
    </row>
    <row r="38" spans="1:10" x14ac:dyDescent="0.2">
      <c r="A38" s="12" t="s">
        <v>36</v>
      </c>
    </row>
    <row r="39" spans="1:10" x14ac:dyDescent="0.2">
      <c r="A39" s="12" t="s">
        <v>37</v>
      </c>
    </row>
    <row r="40" spans="1:10" x14ac:dyDescent="0.2">
      <c r="A40" s="12" t="s">
        <v>38</v>
      </c>
    </row>
    <row r="41" spans="1:10" x14ac:dyDescent="0.2">
      <c r="A41" s="12" t="s">
        <v>39</v>
      </c>
    </row>
    <row r="42" spans="1:10" x14ac:dyDescent="0.2">
      <c r="A42" s="12" t="s">
        <v>40</v>
      </c>
    </row>
    <row r="43" spans="1:10" ht="64.5" thickBot="1" x14ac:dyDescent="0.25">
      <c r="A43" s="12" t="s">
        <v>41</v>
      </c>
      <c r="B43" s="24" t="s">
        <v>42</v>
      </c>
      <c r="C43" s="12" t="s">
        <v>43</v>
      </c>
      <c r="D43" s="12" t="s">
        <v>44</v>
      </c>
      <c r="E43" s="6" t="s">
        <v>45</v>
      </c>
      <c r="F43" s="24" t="s">
        <v>46</v>
      </c>
      <c r="G43" s="24" t="s">
        <v>47</v>
      </c>
      <c r="H43" s="27" t="s">
        <v>48</v>
      </c>
      <c r="I43" s="24" t="s">
        <v>49</v>
      </c>
      <c r="J43" s="27" t="s">
        <v>50</v>
      </c>
    </row>
    <row r="44" spans="1:10" ht="13.5" thickBot="1" x14ac:dyDescent="0.25">
      <c r="A44" s="12" t="s">
        <v>51</v>
      </c>
      <c r="B44" s="16">
        <v>202000</v>
      </c>
      <c r="C44" s="12" t="s">
        <v>52</v>
      </c>
      <c r="D44" s="18">
        <v>100</v>
      </c>
      <c r="E44" s="28">
        <f>B44/D44</f>
        <v>2020</v>
      </c>
      <c r="F44" s="12" t="s">
        <v>15</v>
      </c>
      <c r="G44" s="12">
        <v>90</v>
      </c>
      <c r="H44" s="29">
        <f>E44*G44</f>
        <v>181800</v>
      </c>
      <c r="I44" s="18">
        <f>C4</f>
        <v>2500</v>
      </c>
      <c r="J44" s="28">
        <f>H44/I44</f>
        <v>72.72</v>
      </c>
    </row>
    <row r="45" spans="1:10" x14ac:dyDescent="0.2">
      <c r="B45" s="16"/>
      <c r="D45" s="18"/>
      <c r="E45" s="30"/>
      <c r="F45" s="12" t="s">
        <v>16</v>
      </c>
      <c r="G45" s="12">
        <v>10</v>
      </c>
      <c r="H45" s="31"/>
      <c r="I45" s="18">
        <f>D4</f>
        <v>5000</v>
      </c>
      <c r="J45" s="32"/>
    </row>
    <row r="46" spans="1:10" ht="13.5" thickBot="1" x14ac:dyDescent="0.25">
      <c r="B46" s="16"/>
      <c r="D46" s="18"/>
      <c r="E46" s="30"/>
      <c r="F46" s="12" t="s">
        <v>53</v>
      </c>
      <c r="G46" s="33">
        <f>SUM(G44:G45)</f>
        <v>100</v>
      </c>
      <c r="H46" s="34"/>
      <c r="J46" s="32"/>
    </row>
    <row r="47" spans="1:10" ht="13.5" thickTop="1" x14ac:dyDescent="0.2">
      <c r="A47" s="12" t="s">
        <v>54</v>
      </c>
      <c r="B47" s="18">
        <v>1300000</v>
      </c>
      <c r="C47" s="12" t="s">
        <v>55</v>
      </c>
      <c r="D47" s="35">
        <f>G49</f>
        <v>0</v>
      </c>
      <c r="E47" s="32"/>
      <c r="F47" s="12" t="s">
        <v>15</v>
      </c>
      <c r="G47" s="15">
        <f>D23</f>
        <v>0</v>
      </c>
      <c r="H47" s="30"/>
      <c r="I47" s="18">
        <f>C4</f>
        <v>2500</v>
      </c>
      <c r="J47" s="32"/>
    </row>
    <row r="48" spans="1:10" x14ac:dyDescent="0.2">
      <c r="B48" s="18"/>
      <c r="D48" s="18"/>
      <c r="E48" s="30"/>
      <c r="F48" s="12" t="s">
        <v>16</v>
      </c>
      <c r="G48" s="15">
        <f>D24</f>
        <v>0</v>
      </c>
      <c r="H48" s="31"/>
      <c r="I48" s="18">
        <f>D4</f>
        <v>5000</v>
      </c>
      <c r="J48" s="32"/>
    </row>
    <row r="49" spans="1:10" ht="13.5" thickBot="1" x14ac:dyDescent="0.25">
      <c r="B49" s="18"/>
      <c r="D49" s="18"/>
      <c r="E49" s="30"/>
      <c r="F49" s="12" t="s">
        <v>53</v>
      </c>
      <c r="G49" s="36">
        <f>SUM(G47:G48)</f>
        <v>0</v>
      </c>
      <c r="H49" s="30"/>
      <c r="J49" s="32"/>
    </row>
    <row r="50" spans="1:10" ht="13.5" thickTop="1" x14ac:dyDescent="0.2">
      <c r="A50" s="12" t="s">
        <v>56</v>
      </c>
      <c r="B50" s="18">
        <v>220000</v>
      </c>
      <c r="C50" s="12" t="s">
        <v>57</v>
      </c>
      <c r="D50" s="18">
        <v>2200</v>
      </c>
      <c r="E50" s="32"/>
      <c r="F50" s="12" t="s">
        <v>15</v>
      </c>
      <c r="G50" s="37">
        <v>1600</v>
      </c>
      <c r="H50" s="30"/>
      <c r="I50" s="18">
        <f>C4</f>
        <v>2500</v>
      </c>
      <c r="J50" s="32"/>
    </row>
    <row r="51" spans="1:10" x14ac:dyDescent="0.2">
      <c r="B51" s="18"/>
      <c r="D51" s="18"/>
      <c r="E51" s="30"/>
      <c r="F51" s="12" t="s">
        <v>16</v>
      </c>
      <c r="G51" s="37">
        <v>600</v>
      </c>
      <c r="H51" s="30"/>
      <c r="I51" s="18">
        <f>D4</f>
        <v>5000</v>
      </c>
      <c r="J51" s="32"/>
    </row>
    <row r="52" spans="1:10" ht="13.5" thickBot="1" x14ac:dyDescent="0.25">
      <c r="A52" s="12" t="s">
        <v>58</v>
      </c>
      <c r="B52" s="38">
        <f>SUM(B44:B51)</f>
        <v>1722000</v>
      </c>
      <c r="F52" s="12" t="s">
        <v>53</v>
      </c>
      <c r="G52" s="36">
        <f>SUM(G50:G51)</f>
        <v>2200</v>
      </c>
      <c r="H52" s="39"/>
      <c r="J52" s="34"/>
    </row>
    <row r="53" spans="1:10" ht="13.5" thickTop="1" x14ac:dyDescent="0.2"/>
    <row r="54" spans="1:10" x14ac:dyDescent="0.2">
      <c r="A54" s="37"/>
      <c r="B54" s="37"/>
      <c r="C54" s="37"/>
      <c r="D54" s="37"/>
      <c r="E54" s="37"/>
      <c r="F54" s="37"/>
    </row>
    <row r="55" spans="1:10" x14ac:dyDescent="0.2">
      <c r="A55" s="37" t="s">
        <v>59</v>
      </c>
      <c r="B55" s="37"/>
      <c r="C55" s="37"/>
      <c r="D55" s="37"/>
      <c r="E55" s="40"/>
      <c r="F55" s="37"/>
    </row>
    <row r="56" spans="1:10" x14ac:dyDescent="0.2">
      <c r="A56" s="37"/>
      <c r="B56" s="37"/>
      <c r="C56" s="37"/>
      <c r="D56" s="37"/>
      <c r="E56" s="40"/>
      <c r="F56" s="37"/>
    </row>
    <row r="57" spans="1:10" x14ac:dyDescent="0.2">
      <c r="C57" s="12" t="s">
        <v>15</v>
      </c>
      <c r="D57" s="12" t="s">
        <v>16</v>
      </c>
      <c r="F57" s="37"/>
    </row>
    <row r="58" spans="1:10" x14ac:dyDescent="0.2">
      <c r="A58" s="12" t="s">
        <v>19</v>
      </c>
      <c r="C58" s="16"/>
      <c r="D58" s="41"/>
      <c r="E58" s="41"/>
      <c r="F58" s="37"/>
    </row>
    <row r="59" spans="1:10" x14ac:dyDescent="0.2">
      <c r="A59" s="12" t="s">
        <v>33</v>
      </c>
      <c r="C59" s="16"/>
      <c r="D59" s="41"/>
      <c r="E59" s="41"/>
      <c r="F59" s="37"/>
    </row>
    <row r="60" spans="1:10" x14ac:dyDescent="0.2">
      <c r="A60" s="8" t="s">
        <v>60</v>
      </c>
      <c r="C60" s="42"/>
      <c r="D60" s="42"/>
      <c r="E60" s="19"/>
      <c r="F60" s="37"/>
    </row>
    <row r="61" spans="1:10" x14ac:dyDescent="0.2">
      <c r="B61" s="8"/>
      <c r="D61" s="43"/>
      <c r="E61" s="43"/>
      <c r="F61" s="37"/>
    </row>
    <row r="62" spans="1:10" x14ac:dyDescent="0.2">
      <c r="A62" s="37" t="s">
        <v>61</v>
      </c>
      <c r="B62" s="37"/>
      <c r="C62" s="43"/>
      <c r="D62" s="37"/>
      <c r="E62" s="37"/>
      <c r="F62" s="37"/>
    </row>
    <row r="63" spans="1:10" x14ac:dyDescent="0.2">
      <c r="A63" s="44" t="s">
        <v>51</v>
      </c>
      <c r="B63" s="37"/>
      <c r="C63" s="45"/>
      <c r="D63" s="45"/>
      <c r="E63" s="37"/>
      <c r="F63" s="37"/>
    </row>
    <row r="64" spans="1:10" x14ac:dyDescent="0.2">
      <c r="A64" s="44" t="s">
        <v>54</v>
      </c>
      <c r="B64" s="37"/>
      <c r="C64" s="45"/>
      <c r="D64" s="45"/>
      <c r="E64" s="37"/>
      <c r="F64" s="37"/>
    </row>
    <row r="65" spans="1:6" x14ac:dyDescent="0.2">
      <c r="A65" s="44" t="s">
        <v>56</v>
      </c>
      <c r="B65" s="37"/>
      <c r="C65" s="46"/>
      <c r="D65" s="46"/>
      <c r="E65" s="37"/>
      <c r="F65" s="37"/>
    </row>
    <row r="66" spans="1:6" x14ac:dyDescent="0.2">
      <c r="A66" s="44" t="s">
        <v>62</v>
      </c>
      <c r="B66" s="37"/>
      <c r="C66" s="45"/>
      <c r="D66" s="45"/>
      <c r="E66" s="37"/>
      <c r="F66" s="37"/>
    </row>
    <row r="67" spans="1:6" x14ac:dyDescent="0.2">
      <c r="A67" s="44"/>
      <c r="B67" s="37"/>
      <c r="C67" s="45"/>
      <c r="D67" s="45"/>
      <c r="E67" s="37"/>
      <c r="F67" s="37"/>
    </row>
    <row r="68" spans="1:6" ht="13.5" thickBot="1" x14ac:dyDescent="0.25">
      <c r="B68" s="8" t="s">
        <v>35</v>
      </c>
      <c r="C68" s="47"/>
      <c r="D68" s="47"/>
      <c r="E68" s="37"/>
      <c r="F68" s="37"/>
    </row>
    <row r="69" spans="1:6" ht="13.5" thickTop="1" x14ac:dyDescent="0.2">
      <c r="B69" s="37"/>
      <c r="C69" s="43"/>
      <c r="D69" s="43"/>
      <c r="E69" s="37"/>
      <c r="F69" s="37"/>
    </row>
    <row r="70" spans="1:6" x14ac:dyDescent="0.2">
      <c r="A70" s="12" t="s">
        <v>63</v>
      </c>
    </row>
    <row r="72" spans="1:6" x14ac:dyDescent="0.2">
      <c r="A72" s="34"/>
      <c r="B72" s="34"/>
      <c r="C72" s="34"/>
      <c r="D72" s="34"/>
      <c r="E72" s="34"/>
      <c r="F72" s="34"/>
    </row>
    <row r="73" spans="1:6" x14ac:dyDescent="0.2">
      <c r="A73" s="34"/>
      <c r="B73" s="34"/>
      <c r="C73" s="34"/>
      <c r="D73" s="34"/>
      <c r="E73" s="34"/>
      <c r="F73" s="34"/>
    </row>
    <row r="74" spans="1:6" x14ac:dyDescent="0.2">
      <c r="A74" s="34"/>
      <c r="B74" s="34"/>
      <c r="C74" s="34"/>
      <c r="D74" s="34"/>
      <c r="E74" s="34"/>
      <c r="F74" s="34"/>
    </row>
    <row r="75" spans="1:6" ht="11.25" customHeight="1" x14ac:dyDescent="0.2"/>
  </sheetData>
  <pageMargins left="0.25" right="0.25" top="0.5" bottom="0.5" header="0.5" footer="0.25"/>
  <pageSetup scale="59" orientation="portrait" horizontalDpi="4294967293"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74"/>
  <sheetViews>
    <sheetView topLeftCell="A37" workbookViewId="0"/>
  </sheetViews>
  <sheetFormatPr defaultRowHeight="12.75" x14ac:dyDescent="0.2"/>
  <cols>
    <col min="1" max="1" width="16.7109375" customWidth="1"/>
    <col min="2" max="2" width="16.85546875" customWidth="1"/>
    <col min="3" max="3" width="14.7109375" customWidth="1"/>
    <col min="4" max="4" width="12.85546875" customWidth="1"/>
    <col min="5" max="5" width="14.28515625" customWidth="1"/>
    <col min="6" max="6" width="20" customWidth="1"/>
  </cols>
  <sheetData>
    <row r="1" spans="1:7" s="12" customFormat="1" x14ac:dyDescent="0.2">
      <c r="A1" s="6" t="s">
        <v>64</v>
      </c>
    </row>
    <row r="2" spans="1:7" s="12" customFormat="1" x14ac:dyDescent="0.2">
      <c r="A2" s="12" t="s">
        <v>181</v>
      </c>
    </row>
    <row r="3" spans="1:7" s="12" customFormat="1" x14ac:dyDescent="0.2">
      <c r="A3" s="48" t="s">
        <v>65</v>
      </c>
    </row>
    <row r="4" spans="1:7" s="12" customFormat="1" x14ac:dyDescent="0.2">
      <c r="A4" s="1" t="s">
        <v>183</v>
      </c>
    </row>
    <row r="5" spans="1:7" s="12" customFormat="1" x14ac:dyDescent="0.2">
      <c r="A5" s="12" t="s">
        <v>182</v>
      </c>
    </row>
    <row r="6" spans="1:7" s="12" customFormat="1" x14ac:dyDescent="0.2">
      <c r="A6" s="48" t="s">
        <v>66</v>
      </c>
    </row>
    <row r="7" spans="1:7" s="12" customFormat="1" x14ac:dyDescent="0.2">
      <c r="A7" s="12" t="s">
        <v>67</v>
      </c>
    </row>
    <row r="8" spans="1:7" s="12" customFormat="1" x14ac:dyDescent="0.2">
      <c r="A8" s="8"/>
    </row>
    <row r="9" spans="1:7" x14ac:dyDescent="0.2">
      <c r="A9" t="s">
        <v>68</v>
      </c>
    </row>
    <row r="10" spans="1:7" x14ac:dyDescent="0.2">
      <c r="A10" t="s">
        <v>69</v>
      </c>
    </row>
    <row r="11" spans="1:7" x14ac:dyDescent="0.2">
      <c r="A11" t="s">
        <v>70</v>
      </c>
    </row>
    <row r="12" spans="1:7" x14ac:dyDescent="0.2">
      <c r="A12" t="s">
        <v>71</v>
      </c>
    </row>
    <row r="14" spans="1:7" ht="57.75" customHeight="1" x14ac:dyDescent="0.2">
      <c r="A14" s="49" t="s">
        <v>72</v>
      </c>
      <c r="B14" s="24" t="s">
        <v>73</v>
      </c>
      <c r="C14" s="24" t="s">
        <v>74</v>
      </c>
      <c r="D14" s="49" t="s">
        <v>75</v>
      </c>
    </row>
    <row r="15" spans="1:7" x14ac:dyDescent="0.2">
      <c r="A15">
        <v>1</v>
      </c>
      <c r="B15" s="50">
        <v>1340</v>
      </c>
      <c r="C15" s="50">
        <v>12690</v>
      </c>
      <c r="D15" s="51">
        <v>69094</v>
      </c>
    </row>
    <row r="16" spans="1:7" x14ac:dyDescent="0.2">
      <c r="A16">
        <v>2</v>
      </c>
      <c r="B16" s="50">
        <v>1180</v>
      </c>
      <c r="C16" s="50">
        <v>11980</v>
      </c>
      <c r="D16" s="52">
        <v>64927</v>
      </c>
      <c r="G16" s="52"/>
    </row>
    <row r="17" spans="1:7" x14ac:dyDescent="0.2">
      <c r="A17">
        <v>3</v>
      </c>
      <c r="B17" s="50">
        <v>1050</v>
      </c>
      <c r="C17" s="50">
        <v>10950</v>
      </c>
      <c r="D17" s="52">
        <v>60332</v>
      </c>
      <c r="G17" s="52"/>
    </row>
    <row r="18" spans="1:7" x14ac:dyDescent="0.2">
      <c r="A18">
        <v>4</v>
      </c>
      <c r="B18" s="50">
        <v>930</v>
      </c>
      <c r="C18" s="50">
        <v>10280</v>
      </c>
      <c r="D18" s="52">
        <v>57953</v>
      </c>
      <c r="G18" s="52"/>
    </row>
    <row r="19" spans="1:7" x14ac:dyDescent="0.2">
      <c r="A19">
        <v>5</v>
      </c>
      <c r="B19" s="50">
        <v>840</v>
      </c>
      <c r="C19" s="50">
        <v>9020</v>
      </c>
      <c r="D19" s="52">
        <v>55984</v>
      </c>
      <c r="G19" s="52"/>
    </row>
    <row r="20" spans="1:7" x14ac:dyDescent="0.2">
      <c r="A20">
        <v>6</v>
      </c>
      <c r="B20" s="50">
        <v>780</v>
      </c>
      <c r="C20" s="50">
        <v>8130</v>
      </c>
      <c r="D20" s="52">
        <v>53119</v>
      </c>
      <c r="G20" s="52"/>
    </row>
    <row r="21" spans="1:7" x14ac:dyDescent="0.2">
      <c r="A21">
        <v>7</v>
      </c>
      <c r="B21" s="50">
        <v>700</v>
      </c>
      <c r="C21" s="50">
        <v>7540</v>
      </c>
      <c r="D21" s="52">
        <v>52706</v>
      </c>
      <c r="G21" s="52"/>
    </row>
    <row r="22" spans="1:7" x14ac:dyDescent="0.2">
      <c r="A22">
        <v>8</v>
      </c>
      <c r="B22" s="50">
        <v>630</v>
      </c>
      <c r="C22" s="50">
        <v>6980</v>
      </c>
      <c r="D22" s="52">
        <v>53874</v>
      </c>
      <c r="G22" s="52"/>
    </row>
    <row r="23" spans="1:7" x14ac:dyDescent="0.2">
      <c r="A23">
        <v>9</v>
      </c>
      <c r="B23" s="50">
        <v>680</v>
      </c>
      <c r="C23" s="50">
        <v>8930</v>
      </c>
      <c r="D23" s="52">
        <v>53445</v>
      </c>
      <c r="G23" s="52"/>
    </row>
    <row r="24" spans="1:7" x14ac:dyDescent="0.2">
      <c r="A24">
        <v>10</v>
      </c>
      <c r="B24" s="50">
        <v>760</v>
      </c>
      <c r="C24" s="50">
        <v>9800</v>
      </c>
      <c r="D24" s="52">
        <v>54869</v>
      </c>
      <c r="G24" s="52"/>
    </row>
    <row r="25" spans="1:7" x14ac:dyDescent="0.2">
      <c r="B25" s="52"/>
      <c r="C25" s="52"/>
      <c r="E25" s="52"/>
    </row>
    <row r="26" spans="1:7" x14ac:dyDescent="0.2">
      <c r="A26" s="7" t="s">
        <v>76</v>
      </c>
    </row>
    <row r="27" spans="1:7" x14ac:dyDescent="0.2">
      <c r="A27" t="s">
        <v>77</v>
      </c>
    </row>
    <row r="28" spans="1:7" x14ac:dyDescent="0.2">
      <c r="A28" t="s">
        <v>78</v>
      </c>
    </row>
    <row r="30" spans="1:7" x14ac:dyDescent="0.2">
      <c r="A30" s="3" t="s">
        <v>25</v>
      </c>
    </row>
    <row r="31" spans="1:7" x14ac:dyDescent="0.2">
      <c r="A31" t="s">
        <v>79</v>
      </c>
    </row>
    <row r="32" spans="1:7" x14ac:dyDescent="0.2">
      <c r="A32" t="s">
        <v>80</v>
      </c>
    </row>
    <row r="33" spans="1:1" x14ac:dyDescent="0.2">
      <c r="A33" s="7" t="s">
        <v>81</v>
      </c>
    </row>
    <row r="34" spans="1:1" x14ac:dyDescent="0.2">
      <c r="A34" s="7" t="s">
        <v>82</v>
      </c>
    </row>
    <row r="35" spans="1:1" x14ac:dyDescent="0.2">
      <c r="A35" t="s">
        <v>83</v>
      </c>
    </row>
    <row r="36" spans="1:1" x14ac:dyDescent="0.2">
      <c r="A36" s="7" t="s">
        <v>84</v>
      </c>
    </row>
    <row r="37" spans="1:1" x14ac:dyDescent="0.2">
      <c r="A37" t="s">
        <v>85</v>
      </c>
    </row>
    <row r="38" spans="1:1" x14ac:dyDescent="0.2">
      <c r="A38" t="s">
        <v>86</v>
      </c>
    </row>
    <row r="39" spans="1:1" x14ac:dyDescent="0.2">
      <c r="A39" t="s">
        <v>87</v>
      </c>
    </row>
    <row r="40" spans="1:1" x14ac:dyDescent="0.2">
      <c r="A40" t="s">
        <v>88</v>
      </c>
    </row>
    <row r="41" spans="1:1" x14ac:dyDescent="0.2">
      <c r="A41" t="s">
        <v>89</v>
      </c>
    </row>
    <row r="42" spans="1:1" x14ac:dyDescent="0.2">
      <c r="A42" t="s">
        <v>90</v>
      </c>
    </row>
    <row r="43" spans="1:1" x14ac:dyDescent="0.2">
      <c r="A43" s="7" t="s">
        <v>91</v>
      </c>
    </row>
    <row r="44" spans="1:1" x14ac:dyDescent="0.2">
      <c r="A44" t="s">
        <v>92</v>
      </c>
    </row>
    <row r="45" spans="1:1" x14ac:dyDescent="0.2">
      <c r="A45" t="s">
        <v>93</v>
      </c>
    </row>
    <row r="46" spans="1:1" x14ac:dyDescent="0.2">
      <c r="A46" t="s">
        <v>94</v>
      </c>
    </row>
    <row r="47" spans="1:1" x14ac:dyDescent="0.2">
      <c r="A47" t="s">
        <v>95</v>
      </c>
    </row>
    <row r="48" spans="1:1" x14ac:dyDescent="0.2">
      <c r="A48" s="3" t="s">
        <v>96</v>
      </c>
    </row>
    <row r="49" spans="1:11" x14ac:dyDescent="0.2">
      <c r="B49" t="s">
        <v>97</v>
      </c>
      <c r="C49" s="53">
        <v>10795</v>
      </c>
    </row>
    <row r="50" spans="1:11" x14ac:dyDescent="0.2">
      <c r="B50" t="s">
        <v>73</v>
      </c>
      <c r="C50" s="53">
        <v>1005</v>
      </c>
    </row>
    <row r="52" spans="1:11" x14ac:dyDescent="0.2">
      <c r="A52" s="3" t="s">
        <v>98</v>
      </c>
    </row>
    <row r="53" spans="1:11" x14ac:dyDescent="0.2">
      <c r="C53" t="s">
        <v>99</v>
      </c>
    </row>
    <row r="54" spans="1:11" ht="13.5" thickBot="1" x14ac:dyDescent="0.25">
      <c r="C54" t="s">
        <v>100</v>
      </c>
      <c r="D54" s="7"/>
      <c r="E54" s="7"/>
      <c r="F54" s="7"/>
      <c r="G54" s="7"/>
      <c r="H54" s="7"/>
      <c r="I54" s="7"/>
      <c r="J54" s="7"/>
      <c r="K54" s="7"/>
    </row>
    <row r="55" spans="1:11" ht="13.5" thickBot="1" x14ac:dyDescent="0.25">
      <c r="C55" s="54">
        <f>'Simple Reg- Meals'!B17+('Simple Reg- Meals'!B18*'Part 2'!C49)</f>
        <v>60820.308705743038</v>
      </c>
      <c r="D55" s="55"/>
      <c r="E55" s="7"/>
      <c r="F55" s="7"/>
      <c r="G55" s="7"/>
      <c r="H55" s="7"/>
      <c r="I55" s="7"/>
      <c r="J55" s="7"/>
      <c r="K55" s="7"/>
    </row>
    <row r="56" spans="1:11" x14ac:dyDescent="0.2">
      <c r="D56" s="55"/>
      <c r="E56" s="7"/>
      <c r="F56" s="7"/>
      <c r="G56" s="7"/>
      <c r="H56" s="7"/>
      <c r="I56" s="7"/>
      <c r="J56" s="7"/>
      <c r="K56" s="7"/>
    </row>
    <row r="57" spans="1:11" x14ac:dyDescent="0.2">
      <c r="C57" t="s">
        <v>101</v>
      </c>
    </row>
    <row r="58" spans="1:11" x14ac:dyDescent="0.2">
      <c r="C58" s="3" t="s">
        <v>73</v>
      </c>
    </row>
    <row r="59" spans="1:11" ht="13.5" thickBot="1" x14ac:dyDescent="0.25">
      <c r="C59" t="s">
        <v>100</v>
      </c>
    </row>
    <row r="60" spans="1:11" ht="13.5" thickBot="1" x14ac:dyDescent="0.25">
      <c r="C60" s="56"/>
    </row>
    <row r="61" spans="1:11" x14ac:dyDescent="0.2">
      <c r="C61" s="3"/>
    </row>
    <row r="62" spans="1:11" ht="13.5" thickBot="1" x14ac:dyDescent="0.25">
      <c r="C62" s="3" t="s">
        <v>102</v>
      </c>
    </row>
    <row r="63" spans="1:11" ht="13.5" thickBot="1" x14ac:dyDescent="0.25">
      <c r="C63" s="56"/>
    </row>
    <row r="64" spans="1:11" x14ac:dyDescent="0.2">
      <c r="C64" s="57"/>
    </row>
    <row r="66" spans="1:8" x14ac:dyDescent="0.2">
      <c r="A66" t="s">
        <v>103</v>
      </c>
    </row>
    <row r="67" spans="1:8" x14ac:dyDescent="0.2">
      <c r="A67" t="s">
        <v>104</v>
      </c>
    </row>
    <row r="68" spans="1:8" x14ac:dyDescent="0.2">
      <c r="A68" s="58"/>
      <c r="B68" s="12"/>
      <c r="C68" s="12"/>
      <c r="D68" s="12"/>
      <c r="E68" s="12"/>
      <c r="F68" s="12"/>
      <c r="G68" s="12"/>
    </row>
    <row r="69" spans="1:8" x14ac:dyDescent="0.2">
      <c r="A69" s="58"/>
      <c r="B69" s="12"/>
      <c r="C69" s="12"/>
      <c r="D69" s="12"/>
      <c r="E69" s="12"/>
      <c r="F69" s="12"/>
      <c r="G69" s="12"/>
      <c r="H69" s="7"/>
    </row>
    <row r="70" spans="1:8" x14ac:dyDescent="0.2">
      <c r="A70" s="58"/>
      <c r="B70" s="12"/>
      <c r="C70" s="12"/>
      <c r="D70" s="12"/>
      <c r="E70" s="12"/>
      <c r="F70" s="12"/>
      <c r="G70" s="12"/>
      <c r="H70" s="7"/>
    </row>
    <row r="71" spans="1:8" x14ac:dyDescent="0.2">
      <c r="A71" s="58"/>
      <c r="B71" s="12"/>
      <c r="C71" s="12"/>
      <c r="D71" s="12"/>
      <c r="E71" s="12"/>
      <c r="F71" s="12"/>
      <c r="G71" s="12"/>
      <c r="H71" s="7"/>
    </row>
    <row r="72" spans="1:8" x14ac:dyDescent="0.2">
      <c r="A72" s="58"/>
      <c r="B72" s="12"/>
      <c r="C72" s="12"/>
      <c r="D72" s="12"/>
      <c r="E72" s="12"/>
      <c r="F72" s="12"/>
      <c r="G72" s="12"/>
      <c r="H72" s="7"/>
    </row>
    <row r="73" spans="1:8" x14ac:dyDescent="0.2">
      <c r="A73" s="7"/>
      <c r="B73" s="7"/>
      <c r="C73" s="7"/>
      <c r="D73" s="7"/>
      <c r="E73" s="7"/>
      <c r="F73" s="7"/>
      <c r="G73" s="7"/>
      <c r="H73" s="7"/>
    </row>
    <row r="74" spans="1:8" x14ac:dyDescent="0.2">
      <c r="A74" s="7"/>
      <c r="B74" s="7"/>
      <c r="C74" s="7"/>
      <c r="D74" s="7"/>
      <c r="E74" s="7"/>
      <c r="F74" s="7"/>
      <c r="G74" s="7"/>
      <c r="H74" s="7"/>
    </row>
  </sheetData>
  <pageMargins left="0.75" right="0.75" top="1" bottom="1" header="0.5" footer="0.5"/>
  <pageSetup scale="54" orientation="portrait" horizontalDpi="4294967293"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1"/>
  <sheetViews>
    <sheetView topLeftCell="A28" workbookViewId="0"/>
  </sheetViews>
  <sheetFormatPr defaultRowHeight="12.75" x14ac:dyDescent="0.2"/>
  <cols>
    <col min="1" max="1" width="43.7109375" customWidth="1"/>
    <col min="2" max="2" width="11.7109375" bestFit="1" customWidth="1"/>
    <col min="4" max="4" width="32.42578125" customWidth="1"/>
    <col min="5" max="5" width="11.140625" customWidth="1"/>
    <col min="6" max="6" width="15.5703125" customWidth="1"/>
  </cols>
  <sheetData>
    <row r="1" spans="1:7" x14ac:dyDescent="0.2">
      <c r="A1" s="4" t="s">
        <v>184</v>
      </c>
    </row>
    <row r="2" spans="1:7" x14ac:dyDescent="0.2">
      <c r="A2" s="3" t="s">
        <v>142</v>
      </c>
    </row>
    <row r="3" spans="1:7" x14ac:dyDescent="0.2">
      <c r="A3" t="s">
        <v>143</v>
      </c>
    </row>
    <row r="4" spans="1:7" x14ac:dyDescent="0.2">
      <c r="A4" t="s">
        <v>144</v>
      </c>
    </row>
    <row r="6" spans="1:7" x14ac:dyDescent="0.2">
      <c r="B6" s="3" t="s">
        <v>145</v>
      </c>
      <c r="C6" s="3"/>
      <c r="D6" s="64">
        <v>50</v>
      </c>
    </row>
    <row r="7" spans="1:7" ht="25.5" x14ac:dyDescent="0.2">
      <c r="B7" s="3" t="s">
        <v>146</v>
      </c>
      <c r="F7" t="s">
        <v>147</v>
      </c>
      <c r="G7" s="49" t="s">
        <v>148</v>
      </c>
    </row>
    <row r="8" spans="1:7" x14ac:dyDescent="0.2">
      <c r="D8" t="s">
        <v>149</v>
      </c>
      <c r="G8" s="65">
        <v>9</v>
      </c>
    </row>
    <row r="9" spans="1:7" x14ac:dyDescent="0.2">
      <c r="D9" t="s">
        <v>150</v>
      </c>
      <c r="G9">
        <v>7</v>
      </c>
    </row>
    <row r="10" spans="1:7" x14ac:dyDescent="0.2">
      <c r="D10" t="s">
        <v>151</v>
      </c>
      <c r="G10">
        <v>4</v>
      </c>
    </row>
    <row r="11" spans="1:7" x14ac:dyDescent="0.2">
      <c r="D11" t="s">
        <v>152</v>
      </c>
      <c r="F11" s="65">
        <v>100000</v>
      </c>
    </row>
    <row r="12" spans="1:7" x14ac:dyDescent="0.2">
      <c r="C12" t="s">
        <v>153</v>
      </c>
    </row>
    <row r="13" spans="1:7" x14ac:dyDescent="0.2">
      <c r="D13" t="s">
        <v>154</v>
      </c>
      <c r="G13">
        <v>5</v>
      </c>
    </row>
    <row r="14" spans="1:7" x14ac:dyDescent="0.2">
      <c r="D14" t="s">
        <v>155</v>
      </c>
      <c r="F14" s="66">
        <v>24000</v>
      </c>
      <c r="G14" s="67"/>
    </row>
    <row r="15" spans="1:7" ht="13.5" thickBot="1" x14ac:dyDescent="0.25">
      <c r="C15" t="s">
        <v>156</v>
      </c>
      <c r="F15" s="68">
        <f>SUM(F8:F14)</f>
        <v>124000</v>
      </c>
      <c r="G15" s="68">
        <f>SUM(G8:G14)</f>
        <v>25</v>
      </c>
    </row>
    <row r="16" spans="1:7" ht="13.5" thickTop="1" x14ac:dyDescent="0.2">
      <c r="B16" s="3" t="s">
        <v>157</v>
      </c>
      <c r="D16" s="53">
        <v>5800</v>
      </c>
      <c r="E16" t="s">
        <v>158</v>
      </c>
    </row>
    <row r="17" spans="1:13" x14ac:dyDescent="0.2">
      <c r="B17" s="3" t="s">
        <v>159</v>
      </c>
      <c r="D17" s="53">
        <v>5700</v>
      </c>
      <c r="E17" t="s">
        <v>158</v>
      </c>
    </row>
    <row r="18" spans="1:13" x14ac:dyDescent="0.2">
      <c r="A18" s="3"/>
    </row>
    <row r="19" spans="1:13" x14ac:dyDescent="0.2">
      <c r="A19" s="3" t="s">
        <v>25</v>
      </c>
      <c r="B19" t="s">
        <v>160</v>
      </c>
    </row>
    <row r="20" spans="1:13" x14ac:dyDescent="0.2">
      <c r="A20" t="s">
        <v>161</v>
      </c>
    </row>
    <row r="21" spans="1:13" x14ac:dyDescent="0.2">
      <c r="A21" t="s">
        <v>162</v>
      </c>
      <c r="J21" s="69"/>
      <c r="L21" s="70"/>
      <c r="M21" s="2"/>
    </row>
    <row r="22" spans="1:13" x14ac:dyDescent="0.2">
      <c r="A22" t="s">
        <v>163</v>
      </c>
      <c r="J22" s="69"/>
      <c r="L22" s="70"/>
      <c r="M22" s="2"/>
    </row>
    <row r="23" spans="1:13" x14ac:dyDescent="0.2">
      <c r="A23" t="s">
        <v>164</v>
      </c>
      <c r="J23" s="71"/>
    </row>
    <row r="24" spans="1:13" x14ac:dyDescent="0.2">
      <c r="A24" t="s">
        <v>165</v>
      </c>
      <c r="J24" s="71"/>
    </row>
    <row r="25" spans="1:13" x14ac:dyDescent="0.2">
      <c r="A25" t="s">
        <v>166</v>
      </c>
      <c r="J25" s="71"/>
    </row>
    <row r="26" spans="1:13" x14ac:dyDescent="0.2">
      <c r="A26" t="s">
        <v>185</v>
      </c>
      <c r="J26" s="71"/>
    </row>
    <row r="27" spans="1:13" x14ac:dyDescent="0.2">
      <c r="A27" t="s">
        <v>167</v>
      </c>
      <c r="J27" s="71"/>
    </row>
    <row r="28" spans="1:13" x14ac:dyDescent="0.2">
      <c r="J28" s="71"/>
    </row>
    <row r="29" spans="1:13" x14ac:dyDescent="0.2">
      <c r="A29" s="7" t="s">
        <v>98</v>
      </c>
      <c r="J29" s="72"/>
    </row>
    <row r="30" spans="1:13" x14ac:dyDescent="0.2">
      <c r="A30" s="73" t="s">
        <v>168</v>
      </c>
      <c r="B30" t="s">
        <v>169</v>
      </c>
    </row>
    <row r="31" spans="1:13" x14ac:dyDescent="0.2">
      <c r="A31" s="69"/>
      <c r="B31" t="s">
        <v>170</v>
      </c>
      <c r="C31" s="70"/>
      <c r="D31" s="2"/>
      <c r="E31" s="69"/>
      <c r="F31" s="3"/>
    </row>
    <row r="32" spans="1:13" x14ac:dyDescent="0.2">
      <c r="A32" s="69"/>
      <c r="C32" s="70"/>
      <c r="D32" s="2"/>
      <c r="F32" s="3"/>
    </row>
    <row r="33" spans="1:5" x14ac:dyDescent="0.2">
      <c r="A33" s="72" t="s">
        <v>171</v>
      </c>
      <c r="B33" t="s">
        <v>172</v>
      </c>
    </row>
    <row r="34" spans="1:5" x14ac:dyDescent="0.2">
      <c r="A34" s="74"/>
      <c r="B34" s="70"/>
      <c r="D34" s="2"/>
      <c r="E34" s="75"/>
    </row>
    <row r="35" spans="1:5" x14ac:dyDescent="0.2">
      <c r="A35" s="75"/>
      <c r="B35" s="70"/>
      <c r="D35" s="2"/>
      <c r="E35" s="75"/>
    </row>
    <row r="37" spans="1:5" x14ac:dyDescent="0.2">
      <c r="A37" s="72" t="s">
        <v>173</v>
      </c>
      <c r="D37" s="3" t="s">
        <v>174</v>
      </c>
    </row>
    <row r="38" spans="1:5" x14ac:dyDescent="0.2">
      <c r="A38" s="76"/>
      <c r="B38" t="s">
        <v>175</v>
      </c>
      <c r="D38" s="3" t="s">
        <v>176</v>
      </c>
    </row>
    <row r="39" spans="1:5" x14ac:dyDescent="0.2">
      <c r="A39" s="77"/>
      <c r="B39" s="70"/>
      <c r="D39" s="2"/>
      <c r="E39" s="3"/>
    </row>
    <row r="40" spans="1:5" x14ac:dyDescent="0.2">
      <c r="A40" t="s">
        <v>177</v>
      </c>
    </row>
    <row r="41" spans="1:5" x14ac:dyDescent="0.2">
      <c r="A41" s="7"/>
    </row>
    <row r="42" spans="1:5" x14ac:dyDescent="0.2">
      <c r="A42" s="7"/>
    </row>
    <row r="43" spans="1:5" x14ac:dyDescent="0.2">
      <c r="A43" s="7"/>
    </row>
    <row r="44" spans="1:5" x14ac:dyDescent="0.2">
      <c r="A44" t="s">
        <v>165</v>
      </c>
    </row>
    <row r="45" spans="1:5" x14ac:dyDescent="0.2">
      <c r="A45" t="s">
        <v>166</v>
      </c>
    </row>
    <row r="46" spans="1:5" x14ac:dyDescent="0.2">
      <c r="A46" s="78"/>
    </row>
    <row r="49" spans="1:1" x14ac:dyDescent="0.2">
      <c r="A49" t="s">
        <v>185</v>
      </c>
    </row>
    <row r="50" spans="1:1" x14ac:dyDescent="0.2">
      <c r="A50" t="s">
        <v>167</v>
      </c>
    </row>
    <row r="51" spans="1:1" x14ac:dyDescent="0.2">
      <c r="A51" s="78"/>
    </row>
  </sheetData>
  <pageMargins left="0.75" right="0.75" top="1" bottom="1" header="0.5" footer="0.5"/>
  <pageSetup scale="44" orientation="portrait"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workbookViewId="0">
      <selection activeCell="L21" sqref="L21"/>
    </sheetView>
  </sheetViews>
  <sheetFormatPr defaultRowHeight="12.75" x14ac:dyDescent="0.2"/>
  <cols>
    <col min="1" max="1" width="18.7109375" bestFit="1" customWidth="1"/>
    <col min="2" max="2" width="12" bestFit="1" customWidth="1"/>
    <col min="3" max="3" width="13.7109375" bestFit="1" customWidth="1"/>
    <col min="4" max="4" width="12" bestFit="1" customWidth="1"/>
    <col min="5" max="5" width="12.42578125" bestFit="1" customWidth="1"/>
    <col min="6" max="6" width="13.5703125" bestFit="1" customWidth="1"/>
    <col min="7" max="7" width="12" bestFit="1" customWidth="1"/>
    <col min="8" max="8" width="12.140625" bestFit="1" customWidth="1"/>
    <col min="9" max="9" width="12.28515625" bestFit="1" customWidth="1"/>
  </cols>
  <sheetData>
    <row r="1" spans="1:9" x14ac:dyDescent="0.2">
      <c r="A1" t="s">
        <v>105</v>
      </c>
    </row>
    <row r="2" spans="1:9" ht="13.5" thickBot="1" x14ac:dyDescent="0.25"/>
    <row r="3" spans="1:9" x14ac:dyDescent="0.2">
      <c r="A3" s="59" t="s">
        <v>106</v>
      </c>
      <c r="B3" s="59"/>
    </row>
    <row r="4" spans="1:9" x14ac:dyDescent="0.2">
      <c r="A4" s="60" t="s">
        <v>107</v>
      </c>
      <c r="B4" s="60">
        <v>0.92189366423849461</v>
      </c>
    </row>
    <row r="5" spans="1:9" x14ac:dyDescent="0.2">
      <c r="A5" s="60" t="s">
        <v>108</v>
      </c>
      <c r="B5" s="61">
        <v>0.84988792816307823</v>
      </c>
    </row>
    <row r="6" spans="1:9" x14ac:dyDescent="0.2">
      <c r="A6" s="60" t="s">
        <v>109</v>
      </c>
      <c r="B6" s="60">
        <v>0.83112391918346296</v>
      </c>
    </row>
    <row r="7" spans="1:9" x14ac:dyDescent="0.2">
      <c r="A7" s="60" t="s">
        <v>110</v>
      </c>
      <c r="B7" s="60">
        <v>2286.5034902790553</v>
      </c>
    </row>
    <row r="8" spans="1:9" ht="13.5" thickBot="1" x14ac:dyDescent="0.25">
      <c r="A8" s="62" t="s">
        <v>111</v>
      </c>
      <c r="B8" s="62">
        <v>10</v>
      </c>
    </row>
    <row r="10" spans="1:9" ht="13.5" thickBot="1" x14ac:dyDescent="0.25">
      <c r="A10" t="s">
        <v>112</v>
      </c>
    </row>
    <row r="11" spans="1:9" x14ac:dyDescent="0.2">
      <c r="A11" s="63"/>
      <c r="B11" s="63" t="s">
        <v>113</v>
      </c>
      <c r="C11" s="63" t="s">
        <v>114</v>
      </c>
      <c r="D11" s="63" t="s">
        <v>115</v>
      </c>
      <c r="E11" s="63" t="s">
        <v>116</v>
      </c>
      <c r="F11" s="63" t="s">
        <v>117</v>
      </c>
    </row>
    <row r="12" spans="1:9" x14ac:dyDescent="0.2">
      <c r="A12" s="60" t="s">
        <v>118</v>
      </c>
      <c r="B12" s="60">
        <v>1</v>
      </c>
      <c r="C12" s="60">
        <v>236798946.41153353</v>
      </c>
      <c r="D12" s="60">
        <v>236798946.41153353</v>
      </c>
      <c r="E12" s="60">
        <v>45.293515318947932</v>
      </c>
      <c r="F12" s="60">
        <v>1.4805561719778189E-4</v>
      </c>
    </row>
    <row r="13" spans="1:9" x14ac:dyDescent="0.2">
      <c r="A13" s="60" t="s">
        <v>119</v>
      </c>
      <c r="B13" s="60">
        <v>8</v>
      </c>
      <c r="C13" s="60">
        <v>41824785.688466422</v>
      </c>
      <c r="D13" s="60">
        <v>5228098.2110583028</v>
      </c>
      <c r="E13" s="60"/>
      <c r="F13" s="60"/>
    </row>
    <row r="14" spans="1:9" ht="13.5" thickBot="1" x14ac:dyDescent="0.25">
      <c r="A14" s="62" t="s">
        <v>53</v>
      </c>
      <c r="B14" s="62">
        <v>9</v>
      </c>
      <c r="C14" s="62">
        <v>278623732.09999996</v>
      </c>
      <c r="D14" s="62"/>
      <c r="E14" s="62"/>
      <c r="F14" s="62"/>
    </row>
    <row r="15" spans="1:9" ht="13.5" thickBot="1" x14ac:dyDescent="0.25"/>
    <row r="16" spans="1:9" x14ac:dyDescent="0.2">
      <c r="A16" s="63"/>
      <c r="B16" s="63" t="s">
        <v>120</v>
      </c>
      <c r="C16" s="63" t="s">
        <v>110</v>
      </c>
      <c r="D16" s="63" t="s">
        <v>121</v>
      </c>
      <c r="E16" s="63" t="s">
        <v>122</v>
      </c>
      <c r="F16" s="63" t="s">
        <v>123</v>
      </c>
      <c r="G16" s="63" t="s">
        <v>124</v>
      </c>
      <c r="H16" s="63" t="s">
        <v>125</v>
      </c>
      <c r="I16" s="63" t="s">
        <v>126</v>
      </c>
    </row>
    <row r="17" spans="1:9" x14ac:dyDescent="0.2">
      <c r="A17" s="60" t="s">
        <v>127</v>
      </c>
      <c r="B17" s="60">
        <v>31261.386835789333</v>
      </c>
      <c r="C17" s="60">
        <v>3984.2471692085428</v>
      </c>
      <c r="D17" s="60">
        <v>7.8462468587257108</v>
      </c>
      <c r="E17" s="60">
        <v>5.0201437192953216E-5</v>
      </c>
      <c r="F17" s="60">
        <v>22073.696395509127</v>
      </c>
      <c r="G17" s="60">
        <v>40449.07727606954</v>
      </c>
      <c r="H17" s="60">
        <v>22073.696395509127</v>
      </c>
      <c r="I17" s="60">
        <v>40449.07727606954</v>
      </c>
    </row>
    <row r="18" spans="1:9" ht="13.5" thickBot="1" x14ac:dyDescent="0.25">
      <c r="A18" s="62" t="s">
        <v>128</v>
      </c>
      <c r="B18" s="62">
        <v>2.7382048976335067</v>
      </c>
      <c r="C18" s="62">
        <v>0.40686274860561855</v>
      </c>
      <c r="D18" s="62">
        <v>6.7300457144768293</v>
      </c>
      <c r="E18" s="62">
        <v>1.4805561719778156E-4</v>
      </c>
      <c r="F18" s="62">
        <v>1.7999777176635106</v>
      </c>
      <c r="G18" s="62">
        <v>3.6764320776035029</v>
      </c>
      <c r="H18" s="62">
        <v>1.7999777176635106</v>
      </c>
      <c r="I18" s="62">
        <v>3.6764320776035029</v>
      </c>
    </row>
    <row r="20" spans="1:9" x14ac:dyDescent="0.2">
      <c r="A20" t="s">
        <v>129</v>
      </c>
    </row>
    <row r="21" spans="1:9" x14ac:dyDescent="0.2">
      <c r="A21" t="s">
        <v>130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Charts</vt:lpstr>
      </vt:variant>
      <vt:variant>
        <vt:i4>1</vt:i4>
      </vt:variant>
    </vt:vector>
  </HeadingPairs>
  <TitlesOfParts>
    <vt:vector size="6" baseType="lpstr">
      <vt:lpstr>Project 3</vt:lpstr>
      <vt:lpstr>Part 1</vt:lpstr>
      <vt:lpstr>Part 2</vt:lpstr>
      <vt:lpstr>Part 3</vt:lpstr>
      <vt:lpstr>Simple Reg- Meals</vt:lpstr>
      <vt:lpstr>Scattergraph-Meals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Cynthia Nye</dc:creator>
  <cp:lastModifiedBy>Fisher, Alisha M</cp:lastModifiedBy>
  <dcterms:created xsi:type="dcterms:W3CDTF">2016-11-02T17:56:27Z</dcterms:created>
  <dcterms:modified xsi:type="dcterms:W3CDTF">2017-01-03T17:51:08Z</dcterms:modified>
</cp:coreProperties>
</file>